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G:\Public\Netzentgelte\Strom\"/>
    </mc:Choice>
  </mc:AlternateContent>
  <xr:revisionPtr revIDLastSave="0" documentId="13_ncr:1_{85D98754-E56E-4DAC-B766-4B21010916D2}" xr6:coauthVersionLast="47" xr6:coauthVersionMax="47" xr10:uidLastSave="{00000000-0000-0000-0000-000000000000}"/>
  <bookViews>
    <workbookView xWindow="-120" yWindow="-120" windowWidth="29040" windowHeight="17640" xr2:uid="{00000000-000D-0000-FFFF-FFFF00000000}"/>
  </bookViews>
  <sheets>
    <sheet name="Veröffentlichung" sheetId="8" r:id="rId1"/>
  </sheets>
  <definedNames>
    <definedName name="_xlnm._FilterDatabase" localSheetId="0" hidden="1">Veröffentlichung!$A$2:$F$2</definedName>
    <definedName name="_Hlk89862152" localSheetId="0">Veröffentlichung!$A$1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4" i="8" l="1"/>
  <c r="F147" i="8"/>
  <c r="F146" i="8"/>
  <c r="E146" i="8" s="1"/>
  <c r="F51" i="8"/>
  <c r="E51" i="8" s="1"/>
  <c r="E44" i="8"/>
  <c r="E43" i="8"/>
  <c r="F42" i="8"/>
  <c r="E42" i="8" s="1"/>
  <c r="F41" i="8"/>
  <c r="E41" i="8" s="1"/>
  <c r="F40" i="8"/>
  <c r="E40" i="8" s="1"/>
  <c r="F39" i="8"/>
  <c r="E39" i="8" s="1"/>
  <c r="E45" i="8"/>
  <c r="F100" i="8"/>
  <c r="F94" i="8"/>
  <c r="E94" i="8"/>
  <c r="F88" i="8"/>
  <c r="F82" i="8"/>
  <c r="F76" i="8"/>
  <c r="E147" i="8" l="1"/>
  <c r="F148" i="8"/>
  <c r="F79" i="8"/>
  <c r="F78" i="8"/>
  <c r="E76" i="8"/>
  <c r="E82" i="8"/>
  <c r="F85" i="8"/>
  <c r="F84" i="8"/>
  <c r="F91" i="8"/>
  <c r="F90" i="8"/>
  <c r="E88" i="8"/>
  <c r="F97" i="8"/>
  <c r="F96" i="8"/>
  <c r="F103" i="8"/>
  <c r="F102" i="8"/>
  <c r="E100" i="8"/>
  <c r="E192" i="8"/>
  <c r="E190" i="8"/>
  <c r="E189" i="8"/>
  <c r="E188" i="8"/>
  <c r="E187" i="8"/>
  <c r="E185" i="8"/>
  <c r="E184" i="8"/>
  <c r="E183" i="8"/>
  <c r="E182" i="8"/>
  <c r="E181" i="8"/>
  <c r="E180" i="8"/>
  <c r="E179" i="8"/>
  <c r="E177" i="8"/>
  <c r="E176" i="8"/>
  <c r="E175" i="8"/>
  <c r="E174" i="8"/>
  <c r="E173" i="8"/>
  <c r="E172" i="8"/>
  <c r="E171" i="8"/>
  <c r="E169" i="8"/>
  <c r="E168" i="8"/>
  <c r="E167" i="8"/>
  <c r="E166" i="8"/>
  <c r="E165" i="8"/>
  <c r="E164" i="8"/>
  <c r="E163" i="8"/>
  <c r="E162" i="8"/>
  <c r="E161" i="8"/>
  <c r="E160" i="8"/>
  <c r="E159" i="8"/>
  <c r="E158" i="8"/>
  <c r="E157" i="8"/>
  <c r="E156" i="8"/>
  <c r="E155" i="8"/>
  <c r="E154" i="8"/>
  <c r="E153" i="8"/>
  <c r="E152" i="8"/>
  <c r="E59" i="8"/>
  <c r="E54" i="8"/>
  <c r="E53" i="8"/>
  <c r="E52" i="8"/>
  <c r="E36" i="8"/>
  <c r="E34" i="8"/>
  <c r="E31" i="8"/>
  <c r="E29" i="8"/>
  <c r="E26" i="8"/>
  <c r="E24" i="8"/>
  <c r="E21" i="8"/>
  <c r="E19" i="8"/>
  <c r="E16" i="8"/>
  <c r="E14" i="8"/>
  <c r="E148" i="8" l="1"/>
  <c r="F150" i="8"/>
  <c r="E62" i="8"/>
  <c r="E61" i="8"/>
  <c r="E232" i="8"/>
  <c r="E237" i="8"/>
  <c r="E243" i="8"/>
  <c r="E244" i="8"/>
  <c r="E245" i="8"/>
  <c r="F60" i="8"/>
  <c r="E254" i="8"/>
  <c r="E252" i="8"/>
  <c r="E251" i="8"/>
  <c r="E250" i="8"/>
  <c r="E249" i="8"/>
  <c r="E248" i="8"/>
  <c r="E247" i="8"/>
  <c r="E150" i="8" l="1"/>
  <c r="F151" i="8"/>
  <c r="E151" i="8" s="1"/>
  <c r="F104" i="8"/>
  <c r="F98" i="8"/>
  <c r="F92" i="8"/>
  <c r="F86" i="8"/>
  <c r="F80" i="8"/>
  <c r="F49" i="8"/>
  <c r="E80" i="8" l="1"/>
  <c r="E79" i="8"/>
  <c r="E78" i="8"/>
  <c r="E191" i="8" l="1"/>
  <c r="E104" i="8"/>
  <c r="E103" i="8"/>
  <c r="E102" i="8"/>
  <c r="E98" i="8"/>
  <c r="E97" i="8"/>
  <c r="E96" i="8"/>
  <c r="E92" i="8"/>
  <c r="E91" i="8"/>
  <c r="E90" i="8"/>
  <c r="E86" i="8"/>
  <c r="E85" i="8"/>
  <c r="E84" i="8"/>
  <c r="E60" i="8"/>
  <c r="E50" i="8"/>
  <c r="E49" i="8"/>
  <c r="E48" i="8"/>
  <c r="E47" i="8"/>
  <c r="E46" i="8"/>
  <c r="E37" i="8"/>
  <c r="E35" i="8"/>
  <c r="E32" i="8"/>
  <c r="E30" i="8"/>
  <c r="E27" i="8"/>
  <c r="E25" i="8"/>
  <c r="E22" i="8"/>
  <c r="E20" i="8"/>
  <c r="E17" i="8"/>
  <c r="E15" i="8"/>
</calcChain>
</file>

<file path=xl/sharedStrings.xml><?xml version="1.0" encoding="utf-8"?>
<sst xmlns="http://schemas.openxmlformats.org/spreadsheetml/2006/main" count="1177" uniqueCount="502">
  <si>
    <t>ID</t>
  </si>
  <si>
    <t>Bezeichnung</t>
  </si>
  <si>
    <t>Codever-wendung</t>
  </si>
  <si>
    <t>Preis-angabe</t>
  </si>
  <si>
    <t>1-01-1</t>
  </si>
  <si>
    <t>Jahresleistungspreissystem Höchstspannung</t>
  </si>
  <si>
    <t>X</t>
  </si>
  <si>
    <t>--</t>
  </si>
  <si>
    <t>keine Anlagen vorhanden</t>
  </si>
  <si>
    <t>1-01-1-001</t>
  </si>
  <si>
    <t>Jahresleistungspreissystem Höchstspannung Jahresbenutzungsdauerstunden &lt;2500 h/a Leistungspreis (Einheit: €/kW*Tag)</t>
  </si>
  <si>
    <t>1-01-1-002</t>
  </si>
  <si>
    <t>Jahresleistungspreissystem Höchstspannung Jahresbenutzungsdauerstunden &lt;2500 h/a Arbeitspreis (Einheit: €/kWh)</t>
  </si>
  <si>
    <t>1-01-1-003</t>
  </si>
  <si>
    <t>Jahresleistungspreissystem Höchstspannung Jahresbenutzungsdauerstunden &gt;=2500 h/a Leistungspreis (Einheit: €/kW*Tag)</t>
  </si>
  <si>
    <t>1-01-1-004</t>
  </si>
  <si>
    <t>Jahresleistungspreissystem Höchstspannung Jahresbenutzungsdauerstunden &gt;=2500 h/a Arbeitspreis (Einheit: €/kWh)</t>
  </si>
  <si>
    <t>1-01-2</t>
  </si>
  <si>
    <t>Umspannung Höchst-/Hochspannung</t>
  </si>
  <si>
    <t>1-01-2-001</t>
  </si>
  <si>
    <t>Jahresleistungspreissystem Umspannung Höchst-/Hochspannung Jahresbenutzungsdauerstunden &lt;2500 h/a Leistungspreis (Einheit: €/kW*Tag)</t>
  </si>
  <si>
    <t>1-01-2-002</t>
  </si>
  <si>
    <t>Jahresleistungspreissystem Umspannung Höchst-/Hochspannung Jahresbenutzungsdauerstunden &lt;2500 h/a Arbeitspreis (Einheit: €/kWh)</t>
  </si>
  <si>
    <t>1-01-2-003</t>
  </si>
  <si>
    <t>Jahresleistungspreissystem Umspannung Höchst-/Hochspannung Jahresbenutzungsdauerstunden &gt;=2500 h/a Leistungspreis (Einheit: €/kW*Tag)</t>
  </si>
  <si>
    <t>1-01-2-004</t>
  </si>
  <si>
    <t>Jahresleistungspreissystem Umspannung Höchst-/Hochspannung Jahresbenutzungsdauerstunden &gt;=2500 h/a Arbeitspreis (Einheit: €/kWh)</t>
  </si>
  <si>
    <t>1-01-3</t>
  </si>
  <si>
    <t>Hochspannung</t>
  </si>
  <si>
    <t>1-01-3-001</t>
  </si>
  <si>
    <t>Jahresleistungspreissystem Hochspannung Jahresbenutzungsdauerstunden &lt;2500 h/a Leistungspreis (Einheit: €/kW*Tag)</t>
  </si>
  <si>
    <t>1-01-3-002</t>
  </si>
  <si>
    <t>Jahresleistungspreissystem Hochspannung Jahresbenutzungsdauerstunden &lt;2500 h/a Arbeitspreis (Einheit: €/kWh)</t>
  </si>
  <si>
    <t>1-01-3-003</t>
  </si>
  <si>
    <t>Jahresleistungspreissystem Hochspannung Jahresbenutzungsdauerstunden &gt;=2500 h/a Leistungspreis (Einheit: €/kW*Tag)</t>
  </si>
  <si>
    <t>1-01-3-004</t>
  </si>
  <si>
    <t>Jahresleistungspreissystem Hochspannung Jahresbenutzungsdauerstunden &gt;=2500 h/a Arbeitspreis (Einheit: €/kWh)</t>
  </si>
  <si>
    <t>1-01-4</t>
  </si>
  <si>
    <t>Umspannung Hoch-/Mittelspannung</t>
  </si>
  <si>
    <t>1-01-4-001</t>
  </si>
  <si>
    <t>Jahresleistungspreissystem Umspannung Hoch-/Mittelspannung Jahresbenutzungsdauerstunden &lt;2500 h/a Leistungspreis (Einheit: €/kW*Tag)</t>
  </si>
  <si>
    <t>1-01-4-002</t>
  </si>
  <si>
    <t>Jahresleistungspreissystem Umspannung Hoch-/Mittelspannung Jahresbenutzungsdauerstunden &lt;2500 h/a Arbeitspreis (Einheit: €/kWh)</t>
  </si>
  <si>
    <t>1-01-4-003</t>
  </si>
  <si>
    <t>Jahresleistungspreissystem Umspannung Hoch-/Mittelspannung Jahresbenutzungsdauerstunden &gt;=2500 h/a Leistungspreis (Einheit: €/kW*Tag)</t>
  </si>
  <si>
    <t>1-01-4-004</t>
  </si>
  <si>
    <t>Jahresleistungspreissystem Umspannung Hoch-/Mittelspannung Jahresbenutzungsdauerstunden &gt;=2500 h/a Arbeitspreis (Einheit: €/kWh)</t>
  </si>
  <si>
    <t>1-01-5</t>
  </si>
  <si>
    <t>Mittelspannung</t>
  </si>
  <si>
    <t>1-01-5-001</t>
  </si>
  <si>
    <t>Jahresleistungspreissystem Mittelspannung Jahresbenutzungsdauerstunden &lt;2500 h/a Leistungspreis (Einheit: €/kW*Tag)</t>
  </si>
  <si>
    <t>1-01-5-002</t>
  </si>
  <si>
    <t>Jahresleistungspreissystem Mittelspannung Jahresbenutzungsdauerstunden &lt;2500 h/a Arbeitspreis (Einheit: €/kWh)</t>
  </si>
  <si>
    <t>1-01-5-003</t>
  </si>
  <si>
    <t>Jahresleistungspreissystem Mittelspannung Jahresbenutzungsdauerstunden &gt;=2500 h/a Leistungspreis (Einheit: €/kW*Tag)</t>
  </si>
  <si>
    <t>1-01-5-004</t>
  </si>
  <si>
    <t>Jahresleistungspreissystem Mittelspannung Jahresbenutzungsdauerstunden &gt;=2500 h/a Arbeitspreis (Einheit: €/kWh)</t>
  </si>
  <si>
    <t>1-01-6</t>
  </si>
  <si>
    <t>Umspannung Mittel-/Niederspannung</t>
  </si>
  <si>
    <t>1-01-6-001</t>
  </si>
  <si>
    <t>Jahresleistungspreissystem Umspannung Mittel-/Niederspannung Jahresbenutzungsdauerstunden &lt;2500 h/a Leistungspreis (Einheit: €/kW*Tag)</t>
  </si>
  <si>
    <t>1-01-6-002</t>
  </si>
  <si>
    <t>Jahresleistungspreissystem Umspannung Mittel-/Niederspannung Jahresbenutzungsdauerstunden &lt;2500 h/a Arbeitspreis (Einheit: €/kWh)</t>
  </si>
  <si>
    <t>1-01-6-003</t>
  </si>
  <si>
    <t>Jahresleistungspreissystem Umspannung Mittel-/Niederspannung Jahresbenutzungsdauerstunden &gt;=2500 h/a Leistungspreis (Einheit: €/kW*Tag)</t>
  </si>
  <si>
    <t>1-01-6-004</t>
  </si>
  <si>
    <t>Jahresleistungspreissystem Umspannung Mittel-/Niederspannung Jahresbenutzungsdauerstunden &gt;=2500 h/a Arbeitspreis (Einheit: €/kWh)</t>
  </si>
  <si>
    <t>1-01-7</t>
  </si>
  <si>
    <t>Niederspannung</t>
  </si>
  <si>
    <t>1-01-7-001</t>
  </si>
  <si>
    <t>Jahresleistungspreissystem Niederspannung Jahresbenutzungsdauerstunden &lt;2500 h/a Leistungspreis (Einheit: €/kW*Tag)</t>
  </si>
  <si>
    <t>1-01-7-002</t>
  </si>
  <si>
    <t>Jahresleistungspreissystem Niederspannung Jahresbenutzungsdauerstunden &lt;2500 h/a Arbeitspreis (Einheit: €/kWh)</t>
  </si>
  <si>
    <t>1-01-7-003</t>
  </si>
  <si>
    <t>Jahresleistungspreissystem Niederspannung Jahresbenutzungsdauerstunden &gt;=2500 h/a Leistungspreis (Einheit: €/kW*Tag)</t>
  </si>
  <si>
    <t>1-01-7-004</t>
  </si>
  <si>
    <t>Jahresleistungspreissystem Niederspannung Jahresbenutzungsdauerstunden &gt;=2500 h/a Arbeitspreis (Einheit: €/kWh)</t>
  </si>
  <si>
    <t>§ 14a EnWG – Entgelt für RLM-Kunden</t>
  </si>
  <si>
    <t>1-01-8-001</t>
  </si>
  <si>
    <t>Jahresleistungspreissystem Niederspannung Jahresbenutzungsdauerstunden &lt;2500 h/a für Marktlokationen nach § 14a EnWG - Entgelt für RLM-Kunden Leistungspreis (Einheit: €/kW*Tag)</t>
  </si>
  <si>
    <t>1-01-8-002</t>
  </si>
  <si>
    <t>Jahresleistungspreissystem Niederspannung Jahresbenutzungsdauerstunden &lt;2500 h/a für Marktlokationen nach § 14a EnWG - Entgelt für RLM-Kunden Arbeitspreis (Einheit: €/kWh)</t>
  </si>
  <si>
    <t>1-01-8-003</t>
  </si>
  <si>
    <t>Jahresleistungspreissystem Niederspannung Jahresbenutzungsdauerstunden &gt;=2500 h/a für Marktlokationen nach § 14a EnWG - Entgelt für RLM-Kunden Leistungspreis (Einheit: €/kW*Tag)</t>
  </si>
  <si>
    <t>1-01-8-004</t>
  </si>
  <si>
    <t>Jahresleistungspreissystem Niederspannung Jahresbenutzungsdauerstunden &gt;=2500 h/a für Marktlokationen nach § 14a EnWG - Entgelt für RLM-Kunden Arbeitspreis (Einheit: €/kWh)</t>
  </si>
  <si>
    <t>1-02-0-001</t>
  </si>
  <si>
    <t>Grundpreis-/ Arbeitspreissystem Marktlokation Grundpreis für Arbeitspreissystem Grundpreis (Einheit: €/Tag)</t>
  </si>
  <si>
    <t>1-02-0-002</t>
  </si>
  <si>
    <t>1-02-0-003</t>
  </si>
  <si>
    <t>1-02-0-004</t>
  </si>
  <si>
    <t>1-02-0-005</t>
  </si>
  <si>
    <t>Grundpreis-/ Arbeitspreissystem Marktlokation der Kategorie öffentlicher Straßenbeleuchtung Arbeitspreis (Einheit: €/kWh)</t>
  </si>
  <si>
    <t>1-02-0-006</t>
  </si>
  <si>
    <t>1-02-0-007</t>
  </si>
  <si>
    <t>1-02-0-008</t>
  </si>
  <si>
    <t>1-02-0-009</t>
  </si>
  <si>
    <t>1-02-0-010</t>
  </si>
  <si>
    <t>1-02-0-011</t>
  </si>
  <si>
    <t>1-02-0-012</t>
  </si>
  <si>
    <t>1-02-0-013</t>
  </si>
  <si>
    <t>1-03-1</t>
  </si>
  <si>
    <t>Monatsleistungspreissystem Höchstspannung</t>
  </si>
  <si>
    <t>1-03-1-001</t>
  </si>
  <si>
    <t>Monatsleistungspreissystem Höchstspannung Leistungspreis für Monate mit 28 Tagen (Einheit: €/kW*Tag)</t>
  </si>
  <si>
    <t>1-03-1-002</t>
  </si>
  <si>
    <t>Monatsleistungspreissystem Höchstspannung Leistungspreis für Monate mit 29 Tagen (Einheit: €/kW*Tag)</t>
  </si>
  <si>
    <t>1-03-1-003</t>
  </si>
  <si>
    <t>Monatsleistungspreissystem Höchstspannung Leistungspreis für Monate mit 30 Tagen (Einheit: €/kW*Tag)</t>
  </si>
  <si>
    <t>1-03-1-004</t>
  </si>
  <si>
    <t>Monatsleistungspreissystem Höchstspannung Leistungspreis für Monate mit 31 Tagen (Einheit: €/kW*Tag)</t>
  </si>
  <si>
    <t>1-03-1-005</t>
  </si>
  <si>
    <t>Monatsleistungspreissystem Höchstspannung Arbeitspreis (Einheit: €/kWh)</t>
  </si>
  <si>
    <t>1-03-2</t>
  </si>
  <si>
    <t>Monatsleistungspreissystem Umspannung Höchst-/Hochspannung</t>
  </si>
  <si>
    <t>1-03-2-001</t>
  </si>
  <si>
    <t>Monatsleistungspreissystem Umspannung Höchst-/Hochspannung Leistungspreis für Monate mit 28 Tagen (Einheit: €/kW*Tag)</t>
  </si>
  <si>
    <t>1-03-2-002</t>
  </si>
  <si>
    <t>Monatsleistungspreissystem Umspannung Höchst-/Hochspannung Leistungspreis für Monate mit 29 Tagen (Einheit: €/kW*Tag)</t>
  </si>
  <si>
    <t>1-03-2-003</t>
  </si>
  <si>
    <t>Monatsleistungspreissystem Umspannung Höchst-/Hochspannung Leistungspreis für Monate mit 30 Tagen (Einheit: €/kW*Tag)</t>
  </si>
  <si>
    <t>1-03-2-004</t>
  </si>
  <si>
    <t>Monatsleistungspreissystem Umspannung Höchst-/Hochspannung Leistungspreis für Monate mit 31 Tagen (Einheit: €/kW*Tag)</t>
  </si>
  <si>
    <t>1-03-2-005</t>
  </si>
  <si>
    <t>Monatsleistungspreissystem Umspannung Höchst-/Hochspannung Arbeitspreis (Einheit: €/kWh)</t>
  </si>
  <si>
    <t>1-03-3</t>
  </si>
  <si>
    <t>Monatsleistungspreissystem Hochspannung</t>
  </si>
  <si>
    <t>1-03-3-001</t>
  </si>
  <si>
    <t>Monatsleistungspreissystem Hochspannung Leistungspreis für Monate mit 28 Tagen (Einheit: €/kW*Tag)</t>
  </si>
  <si>
    <t>1-03-3-002</t>
  </si>
  <si>
    <t>Monatsleistungspreissystem Hochspannung Leistungspreis für Monate mit 29 Tagen (Einheit: €/kW*Tag)</t>
  </si>
  <si>
    <t>1-03-3-003</t>
  </si>
  <si>
    <t>Monatsleistungspreissystem Hochspannung Leistungspreis für Monate mit 30 Tagen (Einheit: €/kW*Tag)</t>
  </si>
  <si>
    <t>1-03-3-004</t>
  </si>
  <si>
    <t>Monatsleistungspreissystem Hochspannung Leistungspreis für Monate mit 31 Tagen (Einheit: €/kW*Tag)</t>
  </si>
  <si>
    <t>1-03-3-005</t>
  </si>
  <si>
    <t>Monatsleistungspreissystem Hochspannung Arbeitspreis (Einheit: €/kWh)</t>
  </si>
  <si>
    <t>1-03-4</t>
  </si>
  <si>
    <t>Monatsleistungspreissystem Umspannung Hoch-/Mittelspannung</t>
  </si>
  <si>
    <t>1-03-4-001</t>
  </si>
  <si>
    <t>Monatsleistungspreissystem Umspannung Hoch-/Mittelspannung Leistungspreis für Monate mit 28 Tagen (Einheit: €/kW*Tag)</t>
  </si>
  <si>
    <t>1-03-4-002</t>
  </si>
  <si>
    <t>Monatsleistungspreissystem Umspannung Hoch-/Mittelspannung Leistungspreis für Monate mit 29 Tagen (Einheit: €/kW*Tag)</t>
  </si>
  <si>
    <t>1-03-4-003</t>
  </si>
  <si>
    <t>Monatsleistungspreissystem Umspannung Hoch-/Mittelspannung Leistungspreis für Monate mit 30 Tagen (Einheit: €/kW*Tag)</t>
  </si>
  <si>
    <t>1-03-4-004</t>
  </si>
  <si>
    <t>Monatsleistungspreissystem Umspannung Hoch-/Mittelspannung Leistungspreis für Monate mit 31 Tagen (Einheit: €/kW*Tag)</t>
  </si>
  <si>
    <t>1-03-4-005</t>
  </si>
  <si>
    <t>Monatsleistungspreissystem Umspannung Hoch-/Mittelspannung Arbeitspreis (Einheit: €/kWh)</t>
  </si>
  <si>
    <t>1-03-5</t>
  </si>
  <si>
    <t>Monatsleistungspreissystem Mittelspannung</t>
  </si>
  <si>
    <t>1-03-5-001</t>
  </si>
  <si>
    <t>Monatsleistungspreissystem Mittelspannung Leistungspreis für Monate mit 28 Tagen (Einheit: €/kW*Tag)</t>
  </si>
  <si>
    <t>1-03-5-002</t>
  </si>
  <si>
    <t>Monatsleistungspreissystem Mittelspannung Leistungspreis für Monate mit 29 Tagen (Einheit: €/kW*Tag)</t>
  </si>
  <si>
    <t>1-03-5-003</t>
  </si>
  <si>
    <t>Monatsleistungspreissystem Mittelspannung Leistungspreis für Monate mit 30 Tagen (Einheit: €/kW*Tag)</t>
  </si>
  <si>
    <t>1-03-5-004</t>
  </si>
  <si>
    <t>Monatsleistungspreissystem Mittelspannung Leistungspreis für Monate mit 31 Tagen (Einheit: €/kW*Tag)</t>
  </si>
  <si>
    <t>1-03-5-005</t>
  </si>
  <si>
    <t>Monatsleistungspreissystem Mittelspannung Arbeitspreis (Einheit: €/kWh)</t>
  </si>
  <si>
    <t>1-03-6</t>
  </si>
  <si>
    <t>Monatsleistungspreissystem Umspannung Mittel-/Niederspannung</t>
  </si>
  <si>
    <t>1-03-6-001</t>
  </si>
  <si>
    <t>Monatsleistungspreissystem Umspannung Mittel-/Niederspannung Leistungspreis für Monate mit 28 Tagen (Einheit: €/kW*Tag)</t>
  </si>
  <si>
    <t>1-03-6-002</t>
  </si>
  <si>
    <t>Monatsleistungspreissystem Umspannung Mittel-/Niederspannung Leistungspreis für Monate mit 29 Tagen (Einheit: €/kW*Tag)</t>
  </si>
  <si>
    <t>1-03-6-003</t>
  </si>
  <si>
    <t>Monatsleistungspreissystem Umspannung Mittel-/Niederspannung Leistungspreis für Monate mit 30 Tagen (Einheit: €/kW*Tag)</t>
  </si>
  <si>
    <t>1-03-6-004</t>
  </si>
  <si>
    <t>Monatsleistungspreissystem Umspannung Mittel-/Niederspannung Leistungspreis für Monate mit 31 Tagen (Einheit: €/kW*Tag)</t>
  </si>
  <si>
    <t>1-03-6-005</t>
  </si>
  <si>
    <t>Monatsleistungspreissystem Umspannung Mittel-/Niederspannung Arbeitspreis (Einheit: €/kWh)</t>
  </si>
  <si>
    <t>1-03-7</t>
  </si>
  <si>
    <t>Monatsleistungspreissystem Niederspannung</t>
  </si>
  <si>
    <t>1-03-7-001</t>
  </si>
  <si>
    <t>Monatsleistungspreissystem Niederspannung Leistungspreis für Monate mit 28 Tagen (Einheit: €/kW*Tag)</t>
  </si>
  <si>
    <t>1-03-7-002</t>
  </si>
  <si>
    <t>Monatsleistungspreissystem Niederspannung Leistungspreis für Monate mit 29 Tagen (Einheit: €/kW*Tag)</t>
  </si>
  <si>
    <t>1-03-7-003</t>
  </si>
  <si>
    <t>Monatsleistungspreissystem Niederspannung Leistungspreis für Monate mit 30 Tagen (Einheit: €/kW*Tag)</t>
  </si>
  <si>
    <t>1-03-7-004</t>
  </si>
  <si>
    <t>Monatsleistungspreissystem Niederspannung Leistungspreis für Monate mit 31 Tagen (Einheit: €/kW*Tag)</t>
  </si>
  <si>
    <t>1-03-7-005</t>
  </si>
  <si>
    <t>Monatsleistungspreissystem Niederspannung Arbeitspreis (Einheit: €/kWh)</t>
  </si>
  <si>
    <t>1-04-1-001</t>
  </si>
  <si>
    <t>Stromspeicherentgelte Höchstspannung Leistungspreis (Einheit: €/kW*Tag)</t>
  </si>
  <si>
    <t>1-04-2-001</t>
  </si>
  <si>
    <t>Stromspeicherentgelte Umspannung Höchst-/Hochspannung Leistungspreis (Einheit: €/kW*Tag)</t>
  </si>
  <si>
    <t>1-04-3-001</t>
  </si>
  <si>
    <t>Stromspeicherentgelte Hochspannung Leistungspreis (Einheit: €/kW*Tag)</t>
  </si>
  <si>
    <t>1-04-4-001</t>
  </si>
  <si>
    <t>Stromspeicherentgelte Umspannung Hoch-/Mittelspannung Leistungspreis (Einheit: €/kW*Tag)</t>
  </si>
  <si>
    <t>1-04-5-001</t>
  </si>
  <si>
    <t>Stromspeicherentgelte Mittelspannung Leistungspreis (Einheit: €/kW*Tag)</t>
  </si>
  <si>
    <t>1-04-6-001</t>
  </si>
  <si>
    <t>Stromspeicherentgelte Umspannung Mittel-/Niederspannung Leistungspreis (Einheit: €/kW*Tag)</t>
  </si>
  <si>
    <t>1-04-7-001</t>
  </si>
  <si>
    <t>Stromspeicherentgelte Niederspannung Leistungspreis (Einheit: €/kW*Tag)</t>
  </si>
  <si>
    <t>1-05-1</t>
  </si>
  <si>
    <t>Höchstspannung</t>
  </si>
  <si>
    <t>1-05-1-001</t>
  </si>
  <si>
    <t>Netzreservekapazität Höchstspannung bis 200 h/a (Einheit: €/kW*Tag)</t>
  </si>
  <si>
    <t>1-05-1-002</t>
  </si>
  <si>
    <t>Netzreservekapazität Höchstspannung über 200 h/a bis 400 h/a (Einheit: €/kW*Tag)</t>
  </si>
  <si>
    <t>1-05-1-003</t>
  </si>
  <si>
    <t>Netzreservekapazität Höchstspannung über 400 h/a bis 600 h/a (Einheit: €/kW*Tag)</t>
  </si>
  <si>
    <t>1-05-2</t>
  </si>
  <si>
    <t>1-05-2-001</t>
  </si>
  <si>
    <t>Netzreservekapazität Umspannung Höchst-/Hochspannung bis 200 h/a (Einheit: €/kW*Tag)</t>
  </si>
  <si>
    <t>1-05-2-002</t>
  </si>
  <si>
    <t>Netzreservekapazität Umspannung Höchst-/Hochspannung über 200 h/a bis 400 h/a (Einheit: €/kW*Tag)</t>
  </si>
  <si>
    <t>1-05-2-003</t>
  </si>
  <si>
    <t>Netzreservekapazität Umspannung Höchst-/Hochspannung über 400 h/a bis 600 h/a (Einheit: €/kW*Tag)</t>
  </si>
  <si>
    <t>1-05-3</t>
  </si>
  <si>
    <t>1-05-3-001</t>
  </si>
  <si>
    <t>Netzreservekapazität Hochspannung bis 200 h/a (Einheit: €/kW*Tag)</t>
  </si>
  <si>
    <t>1-05-3-002</t>
  </si>
  <si>
    <t>Netzreservekapazität Hochspannung über 200 h/a bis 400 h/a (Einheit: €/kW*Tag)</t>
  </si>
  <si>
    <t>1-05-3-003</t>
  </si>
  <si>
    <t>Netzreservekapazität Hochspannung über 400 h/a bis 600 h/a (Einheit: €/kW*Tag)</t>
  </si>
  <si>
    <t>1-05-4</t>
  </si>
  <si>
    <t>1-05-4-001</t>
  </si>
  <si>
    <t>Netzreservekapazität Umspannung Hoch-/Mittelspannung bis 200 h/a (Einheit: €/kW*Tag)</t>
  </si>
  <si>
    <t>1-05-4-002</t>
  </si>
  <si>
    <t>Netzreservekapazität Umspannung Hoch-/Mittelspannung über 200 h/a bis 400 h/a (Einheit: €/kW*Tag)</t>
  </si>
  <si>
    <t>1-05-4-003</t>
  </si>
  <si>
    <t>Netzreservekapazität Umspannung Hoch-/Mittelspannung über 400 h/a bis 600 h/a (Einheit: €/kW*Tag)</t>
  </si>
  <si>
    <t>1-05-5</t>
  </si>
  <si>
    <t>1-05-5-001</t>
  </si>
  <si>
    <t>Netzreservekapazität Mittelspannung bis 200 h/a (Einheit: €/kW*Tag)</t>
  </si>
  <si>
    <t>1-05-5-002</t>
  </si>
  <si>
    <t>Netzreservekapazität Mittelspannung über 200 h/a bis 400 h/a (Einheit: €/kW*Tag)</t>
  </si>
  <si>
    <t>1-05-5-003</t>
  </si>
  <si>
    <t>Netzreservekapazität Mittelspannung über 400 h/a bis 600 h/a (Einheit: €/kW*Tag)</t>
  </si>
  <si>
    <t>1-05-6</t>
  </si>
  <si>
    <t>1-05-6-001</t>
  </si>
  <si>
    <t>Netzreservekapazität Umspannung Mittel-/Niederspannung bis 200 h/a (Einheit: €/kW*Tag)</t>
  </si>
  <si>
    <t>1-05-6-002</t>
  </si>
  <si>
    <t>Netzreservekapazität Umspannung Mittel-/Niederspannung über 200 h/a bis 400 h/a (Einheit: €/kW*Tag)</t>
  </si>
  <si>
    <t>1-05-6-003</t>
  </si>
  <si>
    <t>Netzreservekapazität Umspannung Mittel-/Niederspannung über 400 h/a bis 600 h/a (Einheit: €/kW*Tag)</t>
  </si>
  <si>
    <t>1-05-7</t>
  </si>
  <si>
    <t>1-05-7-001</t>
  </si>
  <si>
    <t>Netzreservekapazität Niederspannung bis 200 h/a (Einheit: €/kW*Tag)</t>
  </si>
  <si>
    <t>1-05-7-002</t>
  </si>
  <si>
    <t>Netzreservekapazität Niederspannung über 200 h/a bis 400 h/a (Einheit: €/kW*Tag)</t>
  </si>
  <si>
    <t>1-05-7-003</t>
  </si>
  <si>
    <t>Netzreservekapazität Niederspannung über 400 h/a bis 600 h/a (Einheit: €/kW*Tag)</t>
  </si>
  <si>
    <t>1-06-1-001</t>
  </si>
  <si>
    <t>Messstellenbetrieb bei kME, Höchstspannung, kME mit registrierender Last-/Einspeisemessung (Einheit: €/Tag)</t>
  </si>
  <si>
    <t>1-06-1-002</t>
  </si>
  <si>
    <t>Messstellenbetrieb bei kME, Höchstspannung, Wandlersatz für Messstellenbetrieb bei kME (Einheit: €/Tag)</t>
  </si>
  <si>
    <t>1-06-3-001</t>
  </si>
  <si>
    <t>Messstellenbetrieb bei kME, Hochspannung, kME mit registrierender Last-/Einspeisemessung (Einheit: €/Tag)</t>
  </si>
  <si>
    <t>1-06-3-002</t>
  </si>
  <si>
    <t>Messstellenbetrieb bei kME, Hochspannung, Wandlersatz für Messstellenbetrieb bei kME (Einheit: €/Tag)</t>
  </si>
  <si>
    <t>1-06-5-001</t>
  </si>
  <si>
    <t>Messstellenbetrieb bei kME, Mittelspannung, kME mit registrierender Last-/Einspeisemessung (Einheit: €/Tag)</t>
  </si>
  <si>
    <t>1-06-5-002</t>
  </si>
  <si>
    <t>Messstellenbetrieb bei kME, Mittelspannung, Wandlersatz für Messstellenbetrieb bei kME (Einheit: €/Tag)</t>
  </si>
  <si>
    <t>1-06-7-001</t>
  </si>
  <si>
    <t>Messstellenbetrieb bei kME, Niederspannung, kME mit registrierender Last-/Einspeisemessung (Einheit: €/Tag)</t>
  </si>
  <si>
    <t>1-06-7-002</t>
  </si>
  <si>
    <t>Messstellenbetrieb bei kME, Niederspannung, Wandlersatz für Messstellenbetrieb bei kME (Einheit: €/Tag)</t>
  </si>
  <si>
    <t>1-06-7-003</t>
  </si>
  <si>
    <t>Messstellenbetrieb bei kME, Niederspannung, Schaltgerät oder Rundsteuerempfänger (Einheit: €/Tag)</t>
  </si>
  <si>
    <t>1-06-7-004</t>
  </si>
  <si>
    <t>Messstellenbetrieb bei kME, Niederspannung, bei jährlicher Ablesung kME Einrichtungszähler Eintarif (Einheit: €/Tag)</t>
  </si>
  <si>
    <t>1-06-7-005</t>
  </si>
  <si>
    <t>Messstellenbetrieb bei kME, Niederspannung, bei jährlicher Ablesung kME Einrichtungszähler Zweitarif (Einheit: €/Tag)</t>
  </si>
  <si>
    <t>1-06-7-006</t>
  </si>
  <si>
    <t>Messstellenbetrieb bei kME, Niederspannung, bei jährlicher Ablesung kME Zweirichtungszähler Eintarif (Einheit: €/Tag)</t>
  </si>
  <si>
    <t>1-06-7-007</t>
  </si>
  <si>
    <t>Messstellenbetrieb bei kME, Niederspannung, bei jährlicher Ablesung kME Zweirichtungszähler Zweitarif (Einheit: €/Tag)</t>
  </si>
  <si>
    <t>1-06-7-008</t>
  </si>
  <si>
    <t>Messstellenbetrieb bei kME, Niederspannung, bei jährlicher Ablesung kME Mehrtarifzähler (Einheit: €/Tag)</t>
  </si>
  <si>
    <t>1-06-7-009</t>
  </si>
  <si>
    <t>1-06-7-010</t>
  </si>
  <si>
    <t>Messstellenbetrieb bei kME, Niederspannung, bei jährlicher Ablesung kME Maximumzähler (Einheit: €/Tag)</t>
  </si>
  <si>
    <t>1-06-7-011</t>
  </si>
  <si>
    <t>Messstellenbetrieb bei kME, Niederspannung, bei jährlicher Ablesung kME EDL21 Zähler (Einheit: €/Tag)</t>
  </si>
  <si>
    <t>1-06-7-012</t>
  </si>
  <si>
    <t>Messstellenbetrieb bei kME, Niederspannung, bei halbjährlicher Ablesung kME Einrichtungszähler Eintarif (Einheit: €/Tag)</t>
  </si>
  <si>
    <t>1-06-7-013</t>
  </si>
  <si>
    <t>Messstellenbetrieb bei kME, Niederspannung, bei halbjährlicher Ablesung kME Einrichtungszähler Zweitarif (Einheit: €/Tag)</t>
  </si>
  <si>
    <t>1-06-7-014</t>
  </si>
  <si>
    <t>Messstellenbetrieb bei kME, Niederspannung, bei halbjährlicher Ablesung kME Zweirichtungszähler Eintarif (Einheit: €/Tag)</t>
  </si>
  <si>
    <t>1-06-7-015</t>
  </si>
  <si>
    <t>Messstellenbetrieb bei kME, Niederspannung, bei halbjährlicher Ablesung kME Zweirichtungszähler Zweitarif (Einheit: €/Tag)</t>
  </si>
  <si>
    <t>1-06-7-016</t>
  </si>
  <si>
    <t>Messstellenbetrieb bei kME, Niederspannung, bei halbjährlicher Ablesung kME Mehrtarifzähler (Einheit: €/Tag)</t>
  </si>
  <si>
    <t>1-06-7-017</t>
  </si>
  <si>
    <t>Messstellenbetrieb bei kME, Niederspannung, bei halbjährlicher Ablesung kME Prepaymentzähler (Einheit: €/Tag)</t>
  </si>
  <si>
    <t>1-06-7-018</t>
  </si>
  <si>
    <t>Messstellenbetrieb bei kME, Niederspannung, bei halbjährlicher Ablesung kME Maximumzähler (Einheit: €/Tag)</t>
  </si>
  <si>
    <t>1-06-7-019</t>
  </si>
  <si>
    <t>Messstellenbetrieb bei kME, Niederspannung, bei halbjährlicher Ablesung kME EDL21 Zähler (Einheit: €/Tag)</t>
  </si>
  <si>
    <t>1-06-7-020</t>
  </si>
  <si>
    <t>Messstellenbetrieb bei kME, Niederspannung, bei vierteljährlicher Ablesung kME Einrichtungszähler Eintarif (Einheit: €/Tag)</t>
  </si>
  <si>
    <t>1-06-7-021</t>
  </si>
  <si>
    <t>Messstellenbetrieb bei kME, Niederspannung, bei vierteljährlicher Ablesung kME Einrichtungszähler Zweitarif (Einheit: €/Tag)</t>
  </si>
  <si>
    <t>1-06-7-022</t>
  </si>
  <si>
    <t>Messstellenbetrieb bei kME, Niederspannung, bei vierteljährlicher Ablesung kME Zweirichtungszähler Eintarif (Einheit: €/Tag)</t>
  </si>
  <si>
    <t>1-06-7-023</t>
  </si>
  <si>
    <t>Messstellenbetrieb bei kME, Niederspannung, bei vierteljährlicher Ablesung kME Zweirichtungszähler Zweitarif (Einheit: €/Tag)</t>
  </si>
  <si>
    <t>1-06-7-024</t>
  </si>
  <si>
    <t>Messstellenbetrieb bei kME, Niederspannung, bei vierteljährlicher Ablesung kME Mehrtarifzähler (Einheit: €/Tag)</t>
  </si>
  <si>
    <t>1-06-7-025</t>
  </si>
  <si>
    <t>Messstellenbetrieb bei kME, Niederspannung, bei vierteljährlicher Ablesung kME Prepaymentzähler (Einheit: €/Tag)</t>
  </si>
  <si>
    <t>1-06-7-026</t>
  </si>
  <si>
    <t>Messstellenbetrieb bei kME, Niederspannung, bei vierteljährlicher Ablesung kME Maximumzähler (Einheit: €/Tag)</t>
  </si>
  <si>
    <t>1-06-7-027</t>
  </si>
  <si>
    <t>Messstellenbetrieb bei kME, Niederspannung, bei vierteljährlicher Ablesung kME EDL21 Zähler (Einheit: €/Tag)</t>
  </si>
  <si>
    <t>1-06-7-028</t>
  </si>
  <si>
    <t>Messstellenbetrieb bei kME, Niederspannung, bei monatlicher Ablesung kME Einrichtungszähler Eintarif (Einheit: €/Tag)</t>
  </si>
  <si>
    <t>1-06-7-029</t>
  </si>
  <si>
    <t>Messstellenbetrieb bei kME, Niederspannung, bei monatlicher Ablesung kME Einrichtungszähler Zweitarif (Einheit: €/Tag)</t>
  </si>
  <si>
    <t>1-06-7-030</t>
  </si>
  <si>
    <t>Messstellenbetrieb bei kME, Niederspannung, bei monatlicher Ablesung kME Zweirichtungszähler Eintarif (Einheit: €/Tag)</t>
  </si>
  <si>
    <t>1-06-7-031</t>
  </si>
  <si>
    <t>Messstellenbetrieb bei kME, Niederspannung, bei monatlicher Ablesung kME Zweirichtungszähler Zweitarif (Einheit: €/Tag)</t>
  </si>
  <si>
    <t>1-06-7-032</t>
  </si>
  <si>
    <t>Messstellenbetrieb bei kME, Niederspannung, bei monatlicher Ablesung kME Mehrtarifzähler (Einheit: €/Tag)</t>
  </si>
  <si>
    <t>1-06-7-033</t>
  </si>
  <si>
    <t>Messstellenbetrieb bei kME, Niederspannung, bei monatlicher Ablesung kME Prepaymentzähler (Einheit: €/Tag)</t>
  </si>
  <si>
    <t>1-06-7-034</t>
  </si>
  <si>
    <t>Messstellenbetrieb bei kME, Niederspannung, bei monatlicher Ablesung kME Maximumzähler (Einheit: €/Tag)</t>
  </si>
  <si>
    <t>1-06-7-035</t>
  </si>
  <si>
    <t>Messstellenbetrieb bei kME, Niederspannung, bei monatlicher Ablesung kME EDL21 Zähler (Einheit: €/Tag)</t>
  </si>
  <si>
    <t>1-06-0-036</t>
  </si>
  <si>
    <t>Messstellenbetrieb bei kME, alle Spannungsebenen, Telekommunikationsanschluss durch NB (Fernauslesung) (Einheit: €/Tag)</t>
  </si>
  <si>
    <t>1-06-0-037</t>
  </si>
  <si>
    <t>Messstellenbetrieb bei kME, alle Spannungsebenen. Telekommunikationsanschluss durch AN (Fernauslesung) (Einheit: €/Tag)</t>
  </si>
  <si>
    <t>1-06-0-038</t>
  </si>
  <si>
    <t>Messstellenbetrieb bei kME, alle Spannungsebenen, manuelle vor Ort Ablesung bei kME mit registrierender Last-/Einspeisemessung (Einheit: €/Vorgang)</t>
  </si>
  <si>
    <t>1-06-0-039</t>
  </si>
  <si>
    <t>Entgelt Impulsweitergabe (Einheit: €/Tag)</t>
  </si>
  <si>
    <t>1-07-1</t>
  </si>
  <si>
    <t>Individuelle Netzentgelte nach § 19 Abs. 2 Satz 1 StromNEV</t>
  </si>
  <si>
    <t>1-07-1-001</t>
  </si>
  <si>
    <t>Individuelle Netzentgelte nach § 19 Abs. 2 Satz 1 StromNEV Jahresbenutzungsdauerstunden &lt;2500 h/a Leistungspreis (Einheit: €/kW*Tag)</t>
  </si>
  <si>
    <t>1-07-1-002</t>
  </si>
  <si>
    <t>Individuelle Netzentgelte nach § 19 Abs. 2 Satz 1 StromNEV Jahresbenutzungsdauerstunden &lt;2500 h/a Arbeitspreis (Einheit: €/kWh)</t>
  </si>
  <si>
    <t>1-07-1-003</t>
  </si>
  <si>
    <t>Individuelle Netzentgelte nach § 19 Abs. 2 Satz 1 StromNEV Jahresbenutzungsdauerstunden &gt;=2500 h/a Leistungspreis (Einheit: €/kW*Tag)</t>
  </si>
  <si>
    <t>1-07-1-004</t>
  </si>
  <si>
    <t>Individuelle Netzentgelte nach § 19 Abs. 2 Satz 1 StromNEV Jahresbenutzungsdauerstunden &gt;=2500 h/a Arbeitspreis (Einheit: €/kWh)</t>
  </si>
  <si>
    <t>1-07-2</t>
  </si>
  <si>
    <t>Individuelle Netzentgelte nach § 19 Abs. 2 Satz 2 StromNEV</t>
  </si>
  <si>
    <t>1-07-2-001</t>
  </si>
  <si>
    <t>Individuelle Netzentgelte nach § 19 Abs. 2 Satz 2 StromNEV Jahresbenutzungsdauerstunden &lt;2500 h/a Leistungspreis (Einheit: €/kW*Tag)</t>
  </si>
  <si>
    <t>1-07-2-002</t>
  </si>
  <si>
    <t>Individuelle Netzentgelte nach § 19 Abs. 2 Satz 2 StromNEV Jahresbenutzungsdauerstunden &lt;2500 h/a Arbeitspreis (Einheit: €/kWh)</t>
  </si>
  <si>
    <t>1-07-2-003</t>
  </si>
  <si>
    <t>Individuelle Netzentgelte nach § 19 Abs. 2 Satz 2 StromNEV Jahresbenutzungsdauerstunden &gt;=2500 h/a Leistungspreis (Einheit: €/kW*Tag)</t>
  </si>
  <si>
    <t>1-07-2-004</t>
  </si>
  <si>
    <t>Individuelle Netzentgelte nach § 19 Abs. 2 Satz 2 StromNEV Jahresbenutzungsdauerstunden &gt;=2500 h/a Arbeitspreis (Einheit: €/kWh)</t>
  </si>
  <si>
    <t>1-07-3-001</t>
  </si>
  <si>
    <t>Singulär genutzte Betriebsmittel nach § 19 Abs. 3 StromNEV (Einheit: €/Tag)</t>
  </si>
  <si>
    <t>1-08-1-001</t>
  </si>
  <si>
    <t>Höchstbetrag der Konzessionsabgabe für Entnahme von Marktlokationen von Tarifkunden in Schwachlastzeiten gem. § 2 Abs. 2 Satz 1 a) KAV (Einheit: €/kWh)</t>
  </si>
  <si>
    <t>1-08-1-AGS-KG</t>
  </si>
  <si>
    <t>Gemeindespezifische, kundengruppenindividuelle Konzessionsabgabe für Entnahme von Marktlokationen von Tarifkunden in Schwachlastzeiten gem. § 2 Abs. 2 Satz 1 a) KAV (Einheit: €/kWh)
AGS:  Amtlicher Gemeindeschlüssel
KG:  Kundengruppe; siehe Tabelle oben</t>
  </si>
  <si>
    <t>1-08-2-AGS-KG</t>
  </si>
  <si>
    <t>Gruppenartikel-ID</t>
  </si>
  <si>
    <t>1-08-2-AGS-KG-Z</t>
  </si>
  <si>
    <t>Gemeindespezifische, kundengruppenindividuelle, gezonte Konzessionsabgabe für Entnahme von Marktlokationen von Tarifkunden in Schwachlastzeiten gem. § 2 Abs. 2 Satz 1 a) KAV (Einheit: €/kWh)
AGS:  Amtlicher Gemeindeschlüssel
KG:  Kundengruppe; siehe Tabelle oben
Z : Nummer der Zone; mit 1 ≤ Z ≤ 9</t>
  </si>
  <si>
    <t>1-08-3-001</t>
  </si>
  <si>
    <t>Höchstbetrag der Konzessionsabgabe für Entnahme von Marktlokationen von Sondervertragskunden gem. § 2 Abs. 3 Satz 1 KAV (Einheit: €/kWh)</t>
  </si>
  <si>
    <t>1-08-3-AGS</t>
  </si>
  <si>
    <t>Gemeindespezifische Konzessionsabgabe für Entnahme von Marktlokationen von Sondervertragskunden gem. § 2 Abs. 3 Satz 1 KAV (Einheit: €/kWh)</t>
  </si>
  <si>
    <t>1-08-4-001</t>
  </si>
  <si>
    <t xml:space="preserve">Höchstbetrag der Konzessionsabgabe für Entnahme von Marktlokationen von Tarifkunden gem. § 2 Abs. 2 Satz 1b) KAV </t>
  </si>
  <si>
    <t>bis 25.000 Einwohner (Einheit: €/kWh)</t>
  </si>
  <si>
    <t>1-08-4-002</t>
  </si>
  <si>
    <t>von 25.000 bis 100.000 Einwohner (Einheit: €/kWh)</t>
  </si>
  <si>
    <t>1-08-4-003</t>
  </si>
  <si>
    <t>von 100.000 bis  500.000 Einwohner (Einheit: €/kWh)</t>
  </si>
  <si>
    <t>1-08-4-004</t>
  </si>
  <si>
    <t>über 500.000 Einwohner (Einheit: €/kWh)</t>
  </si>
  <si>
    <t>1-08-4-AGS-KG</t>
  </si>
  <si>
    <t>Gemeindespezifische, kundengruppenindividuelle Konzessionsabgabe für Entnahme von Marktlokationen von Tarifkunden gem. § 2 Abs. 2 Satz 1b) KAV (Einheit: €/kWh)
AGS:  Amtlicher Gemeindeschlüssel
KG:  Kundengruppe; siehe Tabelle oben</t>
  </si>
  <si>
    <t>1-08-5-AGS-KG</t>
  </si>
  <si>
    <t>1-08-5-AGS-KG-Z</t>
  </si>
  <si>
    <t>Gemeindespezifische, kundengruppenindividuelle, gezonte Konzessionsabgabe für Entnahme von Marktlokationen von Tarifkunden gem. § 2 Abs. 2 Satz 1b) KAV (Einheit: €/kWh)
AGS:  Amtlicher Gemeindeschlüssel
KG:  Kundengruppe; siehe Tabelle oben
Z : Nummer der Zone; mit 1 ≤ Z ≤ 9</t>
  </si>
  <si>
    <t>1-09-1-001</t>
  </si>
  <si>
    <t>Tagesleistungspreissystem Höchstspannung Leistungspreis (Einheit: €/kW*Tag)</t>
  </si>
  <si>
    <t>1-09-1-002</t>
  </si>
  <si>
    <t>Tagesleistungspreissystem Höchstspannung Arbeitspreis (Einheit: €/kWh)</t>
  </si>
  <si>
    <t>1-09-2-001</t>
  </si>
  <si>
    <t>Tagesleistungspreissystem Umspannung Höchst-/Hochspannung Leistungspreis (Einheit: €/kW*Tag)</t>
  </si>
  <si>
    <t>1-09-2-002</t>
  </si>
  <si>
    <t>Tagesleistungspreissystem Umspannung Höchst-/Hochspannung Arbeitspreis (Einheit: €/kWh)</t>
  </si>
  <si>
    <t>1-09-3-001</t>
  </si>
  <si>
    <t>Tagesleistungspreissystem Hochspannung Leistungspreis (Einheit: €/kW*Tag)</t>
  </si>
  <si>
    <t>1-09-3-002</t>
  </si>
  <si>
    <t>Tagesleistungspreissystem Hochspannung Arbeitspreis (Einheit: €/kWh)</t>
  </si>
  <si>
    <t>1-09-4-001</t>
  </si>
  <si>
    <t>Tagesleistungspreissystem Umspannung Hoch-/Mittelspannung Leistungspreis (Einheit: €/kW*Tag)</t>
  </si>
  <si>
    <t>1-09-4-002</t>
  </si>
  <si>
    <t>Tagesleistungspreissystem Umspannung Hoch-/Mittelspannung Arbeitspreis (Einheit: €/kWh)</t>
  </si>
  <si>
    <t>1-09-5-001</t>
  </si>
  <si>
    <t>Tagesleistungspreissystem Mittelspannung Leistungspreis (Einheit: €/kW*Tag)</t>
  </si>
  <si>
    <t>1-09-5-002</t>
  </si>
  <si>
    <t>Tagesleistungspreissystem Mittelspannung Arbeitspreis (Einheit: €/kWh)</t>
  </si>
  <si>
    <t>1-10-1</t>
  </si>
  <si>
    <t>Aufschläge aufgrund des § 26 KWKG</t>
  </si>
  <si>
    <t>1-10-1-001</t>
  </si>
  <si>
    <t>Aufschläge aufgrund des KWKG für nicht privilegierte Letztverbraucher (Einheit: €/kWh)</t>
  </si>
  <si>
    <t>1-10-2</t>
  </si>
  <si>
    <t>1-10-2-001</t>
  </si>
  <si>
    <t>1-10-3-001</t>
  </si>
  <si>
    <t>Aufschläge aufgrund der Umlage für abschaltbare Lasten Letztverbrauch je Marktlokation (Einheit: €/kWh)</t>
  </si>
  <si>
    <t>1-10-4</t>
  </si>
  <si>
    <t>Aufschläge aufgrund individueller Netzentgelte nach § 19 StromNEV</t>
  </si>
  <si>
    <t>1-10-4-001</t>
  </si>
  <si>
    <t>Aufschläge aufgrund individueller Netzentgelte nach § 19 StromNEV Letztverbrauchergruppe A (Strommengen von Letztverbrauchern für die jeweils ersten 1.000.000 kWh je Marktlokation) (Einheit: €/kWh)</t>
  </si>
  <si>
    <t>1-10-4-002</t>
  </si>
  <si>
    <t>Aufschläge aufgrund individueller Netzentgelte nach § 19 StromNEV Letztverbrauchergruppe B (Letztverbraucher, deren Jahresverbrauch an einer Marktlokation 1.000.000 kWh übersteigt, zahlen zusätzlich für über 1.000.000 kWh hinausgehende Strombezüge eine § 19 StromNEV-Umlage) (Einheit: €/kWh)</t>
  </si>
  <si>
    <t>1-10-4-003</t>
  </si>
  <si>
    <t>Aufschläge aufgrund individueller Netzentgelte nach § 19 StromNEV Letztverbrauchergruppe C (Letztverbraucher, die dem produzierenden Gewerbe, dem schienengebundenen Verkehr oder der Eisenbahninfrastruktur zuzuordnen sind und deren Stromkosten im vorangegangenen Geschäftsjahr vier Prozent des Umsatzes überstiegen haben, zahlen für über 1.000.000 kWh hinausgehende Strombezüge eine § 19 StromNEV-Umlage) (Einheit: €/kWh)</t>
  </si>
  <si>
    <t>nein</t>
  </si>
  <si>
    <t>ja</t>
  </si>
  <si>
    <t>PRICAT</t>
  </si>
  <si>
    <t>Preisbestandteile PRICAT</t>
  </si>
  <si>
    <t xml:space="preserve">1-01-8 </t>
  </si>
  <si>
    <t>1-01-9-001</t>
  </si>
  <si>
    <t>Grundpreis-/ Arbeitspreissystem Marktlokation der Kategorie sonstiger Verbrauch (Marktlokation, die in keine andere Kategorie fällt) sowie für Marktlokationen, die nach Modul 1 und/oder 3 der Festlegungen zu Netzentgelten bei Anwendung der netzorientierten Steuerung von steuerbaren Verbrauchseinrichtungen und steuerbaren Netzanschlüssen nach § 14a EnWG gem. Festlegungen BK6-22-300 und BK8-22/010-A abgerechnet werden Arbeitspreis (Einheit: €/kWh)</t>
  </si>
  <si>
    <t>Grundpreis-/ Arbeitspreissystem Marktlokation der Kategorie steuerbare Speicherheizung, insbesondere nach § 14a EnWG Arbeitspreis (Einheit: €/kWh)</t>
  </si>
  <si>
    <t>Grundpreis-/ Arbeitspreissystem Marktlokation der Kategorie steuerbare Wärmepumpe, insbesondere nach § 14a EnWG Arbeitspreis (Einheit: €/kWh)</t>
  </si>
  <si>
    <t>Grundpreis-/ Arbeitspreissystem Marktlokationen der Kategorie steuerbare Elektromobilität, , insbesondere nach § 14a EnWG  Arbeitspreis (Einheit: €/kWh)</t>
  </si>
  <si>
    <t>Grundpreis-/ Arbeitspreissystem Marktlokation der Kategorie steuerbare Speicherheizung, insbesondere nach § 14a EnWG Grundpreis (Einheit: €/Tag)</t>
  </si>
  <si>
    <t>Grundpreis-/ Arbeitspreissystem Marktlokationen der Kategorie steuerbare Verbrauchseinrichtungen nach § 14a EnWG, für die es keine genaue spezifierte Artikel-ID gibt Arbeitspreis (Einheit: €/kWh)</t>
  </si>
  <si>
    <t>Grundpreis-/ Arbeitspreissystem Marktlokation der Kategorie steuerbare Wärmepumpe, insbesondere nach § 14a EnWG Grundpreis (Einheit: €/Tag)</t>
  </si>
  <si>
    <t>Grundpreis-/ Arbeitspreissystem Marktlokationen der Kategorie steuerbare Elektromobilität, insbesondere nach § 14a EnWG Grundpreis (Einheit: €/Tag)</t>
  </si>
  <si>
    <t>Grundpreis-/ Arbeitspreissystem Marktlokation der Kategorie steuerbare Speicherheizung mit erweiterter Steuerbarkeit, insbesondere nach § 14a EnWG Arbeitspreis (Einheit: €/kWh)</t>
  </si>
  <si>
    <t>Grundpreis-/ Arbeitspreissystem Marktlokation der Kategorie steuerbare Wärmepumpe mit erweiterter Steuerbarkeit, insbesondere nach § 14a EnWG Arbeitspreis (Einheit: €/kWh)</t>
  </si>
  <si>
    <t>Grundpreis-/ Arbeitspreissystem Marktlokationen der Kategorie steuerbare Elektromobilität mit erweiterter Steuerbarkeit, insbesondere nach § 14a EnWG Arbeitspreis (Einheit: €/kWh)</t>
  </si>
  <si>
    <t>1-02-0-0014</t>
  </si>
  <si>
    <t>Grundpreis-/ Arbeitspreissystem Marktlokationen der Kategorie steuerbare Verbrauchseinrichtungen nach § 14a EnWG, für die es keine genaue spezifierte Artikel-ID gibt Grundpreis (Einheit: €/Tag)</t>
  </si>
  <si>
    <t>Jahresleistungspreissystem Niederspannung Pauschale Reduzierung nach Modul 1 der Festlegungen zu Netzentgelten bei Anwendung der netzorientierten Steuerung von steuerbaren Verbrauchseinrichtungen und steuerbaren Netzanschlüssen nach § 14a EnWG gem. Festlegungen BK6-22-300 und BK8-22/010-A (Einheit: €/Tag)</t>
  </si>
  <si>
    <t>Grundpreis-/ Arbeitspreissystem Pauschale Reduzierung nach Modul 1 der Festlegungen zu Netzentgelten bei Anwendung der netzorientierten Steuerung von steuerbaren Verbrauchseinrichtungen und steuerbaren Netzanschlüssen nach § 14a EnWG gem. Festlegungen BK6-22-300 und BK8-22/010-A (Einheit: €/Tag) (Einheit: €/Tag)</t>
  </si>
  <si>
    <t>Grundpreis-/ Arbeitspreissystem Marktlokation nach Modul 2 der Festlegungen zu Netzentgelten bei Anwendung der netzorientierten Steuerung von steuerbaren Verbrauchseinrichtungen und steuerbaren Netzanschlüssen nach § 14a EnWG gem. Festlegungen BK6-22-300 und BK8-22/010-A Arbeitspreis (Einheit: €/kWh)</t>
  </si>
  <si>
    <t>Grundpreis-/ Arbeitspreissystem Marktlokation nach Modul 3 der Festlegungen zu Netzentgelten bei Anwendung der netzorientierten Steuerung von steuerbaren Verbrauchseinrichtungen und steuerbaren Netzanschlüssen nach § 14a EnWG gem. Festlegungen BK6-22-300 und BK8-22/010-A Arbeitspreis HT  (Einheit: €/kWh)</t>
  </si>
  <si>
    <t>Grundpreis-/ Arbeitspreissystem Marktlokation nach Modul 3 der Festlegungen zu Netzentgelten bei Anwendung der netzorientierten Steuerung von steuerbaren Verbrauchseinrichtungen und steuerbaren Netzanschlüssen nach § 14a EnWG gem. Festlegungen BK6-22-300 und BK8-22/010-A Arbeitspreis NT  (Einheit: €/kWh)</t>
  </si>
  <si>
    <t>Aufschläge aufgrund der Offshore-Netzumlage nach § 17f EnWG</t>
  </si>
  <si>
    <t>1-10-1-002</t>
  </si>
  <si>
    <t>1-10-1-003</t>
  </si>
  <si>
    <t>1-10-1-004</t>
  </si>
  <si>
    <t>Für Marktlokationen deren (Teil-)Menge von dem Aufschlag des § 26 KWKG befreit ist</t>
  </si>
  <si>
    <t>100% Priviligierung nach EnFG des Aufschlags aufgrund des § 26 KWKG</t>
  </si>
  <si>
    <t>80% Priviligierung nach EnFG des Aufschlags aufgrund des § 26 KWKG</t>
  </si>
  <si>
    <t>1-10-2-002</t>
  </si>
  <si>
    <t>1-10-2-003</t>
  </si>
  <si>
    <t>1-10-2-004</t>
  </si>
  <si>
    <t>Für Marktlokationen deren (Teil-)Menge von dem Aufschlag der Offshore-Netzumlage nach § 17f EnWG befreit ist</t>
  </si>
  <si>
    <t>100% Priviligierung nach EnFG des Aufschlags aufgrund der Offshore-Netzumlage nach § 17f EnWG</t>
  </si>
  <si>
    <t>80% Priviligierung nach EnFG des Aufschlags aufgrund der Offshore-Netzumlage nach § 17f EnWG</t>
  </si>
  <si>
    <t>Aufschläge aufgrund der Offshore-Netzumlage für nicht privilegierte Letztverbraucher (Einheit: €/kWh)</t>
  </si>
  <si>
    <t>n.v.</t>
  </si>
  <si>
    <t>Stadtwerke Tübingen GmbH</t>
  </si>
  <si>
    <t>Messstellenbetrieb bei kME, Niederspannung, bei jährlicher Ablesung kME Prepaymendzähler (Einheit: €/Tag)</t>
  </si>
  <si>
    <t>2-01-7-001</t>
  </si>
  <si>
    <t>2-01-7-002</t>
  </si>
  <si>
    <t>2-01-7-003</t>
  </si>
  <si>
    <t>2-01-7-004</t>
  </si>
  <si>
    <t>2-01-7-005</t>
  </si>
  <si>
    <t>2-01-7-006</t>
  </si>
  <si>
    <t xml:space="preserve">Separat bestellbare Einzelleistungen für Marktlokationen und Verzugskosten </t>
  </si>
  <si>
    <t xml:space="preserve">Unterbrechung der Anschlussnutzung in der regulären Arbeitszeit (€/Auftrag) </t>
  </si>
  <si>
    <t xml:space="preserve">Wiederherstellung der Anschlussnutzung in der regulären Arbeitszeit (€/Auftrag) </t>
  </si>
  <si>
    <t xml:space="preserve">Erfolglose Unterbrechung (€/Auftrag) </t>
  </si>
  <si>
    <t xml:space="preserve">Stornierung eines Auftrags zur Unterbrechung der Anschlussnutzung bis zum Vortag der Sperrung (€/Auftrag) </t>
  </si>
  <si>
    <t xml:space="preserve">Stornierung eines Auftrags zur Unterbrechung der Anschlussnutzung am Tag der Sperrung (€/Auftrag) </t>
  </si>
  <si>
    <t xml:space="preserve">Wiederherstellung der Anschlussnutzung außerhalb der regulären Arbeitszeit (€/Auftrag) </t>
  </si>
  <si>
    <t>Freiwillige Abrechnung sonstiger Leistungen</t>
  </si>
  <si>
    <t>3-01-0-001</t>
  </si>
  <si>
    <t>Blindarbeit (€/kvarh)</t>
  </si>
  <si>
    <t>1-02-0-015</t>
  </si>
  <si>
    <t>1-02-0-016</t>
  </si>
  <si>
    <t>1-02-0-017</t>
  </si>
  <si>
    <t>1-02-0-018</t>
  </si>
  <si>
    <t>Preisbestandteile gemäß veröffentlichten Preisblättern "Vorläufige Netzentgelte Strom 2025"</t>
  </si>
  <si>
    <t>1-01-9-002</t>
  </si>
  <si>
    <t>Jahresleistungspreissystem Umspannung Mittel-/Niederspannung
Pauschale Reduzierung nach Modul 1 der Festlegungen zu Netzentgelten bei Anwendung der netz-orientierten Steuerung von steuerbaren Verbrauchseinrichtungen und steuerbaren Netz-anschlüssen nach § 14a EnWG gem. Festlegungen BK6-22-300 und BK8-22/010-A (Einheit: €/Tag)</t>
  </si>
  <si>
    <t>1-03-8-001</t>
  </si>
  <si>
    <t>Monatsleistungspreissystem Umspannung Mittel-/Niederspannung 
Pauschale Reduzierung nach Modul 1 der Festlegungen zu Netzentgelten bei Anwendung der netzorientierten Steuerung von steuerbaren Verbrauchseinrichtungen und steuerbaren Netzanschlüssen nach § 14a EnWG gem. Festlegungen BK6-22-300 und BK8-22/010-A
 für Monate mit 28 Tagen (Einheit: €/Tag)</t>
  </si>
  <si>
    <t>1-03-8-002</t>
  </si>
  <si>
    <t>Monatsleistungspreissystem Umspannung Mittel-/Niederspannung 
Pauschale Reduzierung nach Modul 1 der Festlegungen zu Netzentgelten bei Anwendung der netzorientierten Steuerung von steuerbaren Verbrauchseinrichtungen und steuerbaren Netzanschlüssen nach § 14a EnWG gem. Festlegungen BK6-22-300 und BK8-22/010-A
 für Monate mit 29 Tagen (Einheit: €/Tag)</t>
  </si>
  <si>
    <t>1-03-8-003</t>
  </si>
  <si>
    <t>Monatsleistungspreissystem Umspannung Mittel-/Niederspannung 
Pauschale Reduzierung nach Modul 1 der Festlegungen zu Netzentgelten bei Anwendung der netzorientierten Steuerung von steuerbaren Verbrauchseinrichtungen und steuerbaren Netzanschlüssen nach § 14a EnWG gem. Festlegungen BK6-22-300 und BK8-22/010-A
 für Monate mit 30 Tagen (Einheit: €/Tag)</t>
  </si>
  <si>
    <t>1-03-8-004</t>
  </si>
  <si>
    <t>Monatsleistungspreissystem Umspannung Mittel-/Niederspannung 
Pauschale Reduzierung nach Modul 1 der Festlegungen zu Netzentgelten bei Anwendung der netzorientierten Steuerung von steuerbaren Verbrauchseinrichtungen und steuerbaren Netzanschlüssen nach § 14a EnWG gem. Festlegungen BK6-22-300 und BK8-22/010-A
 für Monate mit 31 Tagen (Einheit: €/Tag)</t>
  </si>
  <si>
    <t>1-03-9-001</t>
  </si>
  <si>
    <t>Monatsleistungspreissystem Niederspannung 
Pauschale Reduzierung nach Modul 1 der Festlegungen zu Netzentgelten bei Anwendung der netzorientierten Steuerung von steuerbaren Verbrauchseinrichtungen und steuerbaren Netzanschlüssen nach § 14a EnWG gem. Festlegungen BK6-22-300 und BK8-22/010-A
 für Monate mit 28 Tagen (Einheit: €/Tag)</t>
  </si>
  <si>
    <t>1-03-9-002</t>
  </si>
  <si>
    <t>Monatsleistungspreissystem Niederspannung 
Pauschale Reduzierung nach Modul 1 der Festlegungen zu Netzentgelten bei Anwendung der netzorientierten Steuerung von steuerbaren Verbrauchseinrichtungen und steuerbaren Netzanschlüssen nach § 14a EnWG gem. Festlegungen BK6-22-300 und BK8-22/010-A
 für Monate mit 29 Tagen (Einheit: €/Tag)</t>
  </si>
  <si>
    <t>1-03-9-003</t>
  </si>
  <si>
    <t>Monatsleistungspreissystem Niederspannung 
Pauschale Reduzierung nach Modul 1 der Festlegungen zu Netzentgelten bei Anwendung der netzorientierten Steuerung von steuerbaren Verbrauchseinrichtungen und steuerbaren Netzanschlüssen nach § 14a EnWG gem. Festlegungen BK6-22-300 und BK8-22/010-A
 für Monate mit 30 Tagen (Einheit: €/Tag)</t>
  </si>
  <si>
    <t>1-03-9-004</t>
  </si>
  <si>
    <t>Monatsleistungspreissystem Niederspannung 
Pauschale Reduzierung nach Modul 1 der Festlegungen zu Netzentgelten bei Anwendung der netzorientierten Steuerung von steuerbaren Verbrauchseinrichtungen und steuerbaren Netzanschlüssen nach § 14a EnWG gem. Festlegungen BK6-22-300 und BK8-22/010-A
 für Monate mit 31 Tagen (Einheit: €/Tag)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</si>
</sst>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000"/>
    <numFmt numFmtId="165" formatCode="0.00&quot; €/kW&quot;"/>
    <numFmt numFmtId="166" formatCode="0.00&quot; ct/kWh&quot;"/>
    <numFmt numFmtId="167" formatCode="#,##0.00\ &quot;€&quot;"/>
    <numFmt numFmtId="168" formatCode="0.000&quot; ct/kWh&quot;"/>
    <numFmt numFmtId="169" formatCode="0.00&quot; ct/kVarh&quot;"/>
    <numFmt numFmtId="170" formatCode="0.00&quot; €/a&quot;"/>
  </numFmts>
  <fonts count="16" x14ac:knownFonts="1">
    <font>
      <sz val="11"/>
      <color theme="1"/>
      <name val="Calibri"/>
      <family val="2"/>
      <scheme val="minor"/>
    </font>
    <font>
      <sz val="10"/>
      <color rgb="FF000000"/>
      <name val="Times New Roman"/>
      <family val="1"/>
    </font>
    <font>
      <sz val="10.5"/>
      <color rgb="FF000000"/>
      <name val="Calibri"/>
      <family val="2"/>
      <scheme val="minor"/>
    </font>
    <font>
      <sz val="10.5"/>
      <color theme="1"/>
      <name val="Calibri"/>
      <family val="2"/>
      <scheme val="minor"/>
    </font>
    <font>
      <b/>
      <sz val="10.5"/>
      <color rgb="FF000000"/>
      <name val="Calibri"/>
      <family val="2"/>
      <scheme val="minor"/>
    </font>
    <font>
      <b/>
      <sz val="10.5"/>
      <color theme="1"/>
      <name val="Calibri"/>
      <family val="2"/>
      <scheme val="minor"/>
    </font>
    <font>
      <sz val="10.5"/>
      <color rgb="FFFF0000"/>
      <name val="Calibri"/>
      <family val="2"/>
      <scheme val="minor"/>
    </font>
    <font>
      <sz val="10.5"/>
      <name val="Calibri"/>
      <family val="2"/>
      <scheme val="minor"/>
    </font>
    <font>
      <sz val="11"/>
      <color rgb="FFFF0000"/>
      <name val="Calibri"/>
      <family val="2"/>
      <scheme val="minor"/>
    </font>
    <font>
      <b/>
      <sz val="11"/>
      <color theme="0"/>
      <name val="Calibri"/>
      <family val="2"/>
      <scheme val="minor"/>
    </font>
    <font>
      <b/>
      <sz val="14"/>
      <color theme="0"/>
      <name val="Calibri"/>
      <family val="2"/>
      <scheme val="minor"/>
    </font>
    <font>
      <b/>
      <sz val="10.5"/>
      <color theme="0"/>
      <name val="Calibri"/>
      <family val="2"/>
      <scheme val="minor"/>
    </font>
    <font>
      <sz val="11"/>
      <name val="Calibri"/>
      <family val="2"/>
      <scheme val="minor"/>
    </font>
    <font>
      <sz val="11"/>
      <color rgb="FFFF0000"/>
      <name val="Calibri"/>
      <family val="2"/>
    </font>
    <font>
      <b/>
      <sz val="10.5"/>
      <name val="Calibri"/>
      <family val="2"/>
      <scheme val="minor"/>
    </font>
    <font>
      <sz val="11"/>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rgb="FF00B050"/>
        <bgColor indexed="64"/>
      </patternFill>
    </fill>
  </fills>
  <borders count="12">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rgb="FF000000"/>
      </left>
      <right/>
      <top/>
      <bottom style="thin">
        <color rgb="FF000000"/>
      </bottom>
      <diagonal/>
    </border>
    <border>
      <left style="medium">
        <color indexed="64"/>
      </left>
      <right/>
      <top style="thin">
        <color rgb="FF000000"/>
      </top>
      <bottom/>
      <diagonal/>
    </border>
    <border>
      <left/>
      <right/>
      <top style="thin">
        <color rgb="FF000000"/>
      </top>
      <bottom/>
      <diagonal/>
    </border>
  </borders>
  <cellStyleXfs count="4">
    <xf numFmtId="0" fontId="0" fillId="0" borderId="0"/>
    <xf numFmtId="0" fontId="1" fillId="0" borderId="0"/>
    <xf numFmtId="0" fontId="1" fillId="0" borderId="0"/>
    <xf numFmtId="0" fontId="15" fillId="0" borderId="0"/>
  </cellStyleXfs>
  <cellXfs count="94">
    <xf numFmtId="0" fontId="0" fillId="0" borderId="0" xfId="0"/>
    <xf numFmtId="49" fontId="0" fillId="0" borderId="0" xfId="0" applyNumberFormat="1" applyAlignment="1">
      <alignment horizontal="left" vertical="center"/>
    </xf>
    <xf numFmtId="49" fontId="2" fillId="0" borderId="5" xfId="0" applyNumberFormat="1" applyFont="1" applyBorder="1" applyAlignment="1">
      <alignment horizontal="left" vertical="center"/>
    </xf>
    <xf numFmtId="0" fontId="2" fillId="0" borderId="5" xfId="0" applyFont="1" applyBorder="1" applyAlignment="1">
      <alignment vertical="center" wrapText="1"/>
    </xf>
    <xf numFmtId="0" fontId="2" fillId="0" borderId="5" xfId="0" applyFont="1" applyBorder="1" applyAlignment="1">
      <alignment horizontal="center" vertical="center"/>
    </xf>
    <xf numFmtId="49" fontId="2" fillId="0" borderId="5" xfId="0" applyNumberFormat="1" applyFont="1" applyBorder="1" applyAlignment="1">
      <alignment vertical="center"/>
    </xf>
    <xf numFmtId="0" fontId="3" fillId="0" borderId="5" xfId="0" applyFont="1" applyBorder="1" applyAlignment="1">
      <alignment vertical="center" wrapText="1"/>
    </xf>
    <xf numFmtId="0" fontId="3" fillId="0" borderId="5" xfId="0" applyFont="1" applyBorder="1" applyAlignment="1">
      <alignment horizontal="center" vertical="center"/>
    </xf>
    <xf numFmtId="0" fontId="2" fillId="0" borderId="5" xfId="0" applyFont="1" applyBorder="1" applyAlignment="1">
      <alignment vertical="center"/>
    </xf>
    <xf numFmtId="0" fontId="3" fillId="0" borderId="5" xfId="0" applyFont="1" applyBorder="1" applyAlignment="1">
      <alignment horizontal="center" vertical="center" wrapText="1"/>
    </xf>
    <xf numFmtId="0" fontId="2" fillId="0" borderId="6" xfId="0" applyFont="1" applyBorder="1" applyAlignment="1">
      <alignment horizontal="center" vertical="center"/>
    </xf>
    <xf numFmtId="49" fontId="2" fillId="0" borderId="6" xfId="0" applyNumberFormat="1" applyFont="1" applyBorder="1" applyAlignment="1">
      <alignment vertical="center"/>
    </xf>
    <xf numFmtId="49" fontId="4" fillId="0" borderId="5" xfId="0" applyNumberFormat="1" applyFont="1" applyBorder="1" applyAlignment="1">
      <alignment horizontal="left" vertical="center"/>
    </xf>
    <xf numFmtId="0" fontId="4" fillId="0" borderId="5" xfId="0" applyFont="1" applyBorder="1" applyAlignment="1">
      <alignment vertical="center" wrapText="1"/>
    </xf>
    <xf numFmtId="49" fontId="5" fillId="0" borderId="5" xfId="0" applyNumberFormat="1" applyFont="1" applyBorder="1" applyAlignment="1">
      <alignment horizontal="left" vertical="center" wrapText="1"/>
    </xf>
    <xf numFmtId="49" fontId="4" fillId="0" borderId="5" xfId="0" applyNumberFormat="1" applyFont="1" applyBorder="1" applyAlignment="1">
      <alignment vertical="center"/>
    </xf>
    <xf numFmtId="49" fontId="5" fillId="0" borderId="5" xfId="0" applyNumberFormat="1" applyFont="1" applyBorder="1" applyAlignment="1">
      <alignment vertical="center"/>
    </xf>
    <xf numFmtId="0" fontId="5" fillId="0" borderId="5" xfId="0" applyFont="1" applyBorder="1" applyAlignment="1">
      <alignment vertical="center" wrapText="1"/>
    </xf>
    <xf numFmtId="0" fontId="4" fillId="0" borderId="5" xfId="0" applyFont="1" applyBorder="1" applyAlignment="1">
      <alignment vertical="center"/>
    </xf>
    <xf numFmtId="0" fontId="4" fillId="0" borderId="6" xfId="0" applyFont="1" applyBorder="1" applyAlignment="1">
      <alignment vertical="center"/>
    </xf>
    <xf numFmtId="0" fontId="3" fillId="0" borderId="6" xfId="0" applyFont="1" applyBorder="1" applyAlignment="1">
      <alignment vertical="center" wrapText="1"/>
    </xf>
    <xf numFmtId="0" fontId="2" fillId="0" borderId="5" xfId="1" quotePrefix="1" applyFont="1" applyBorder="1" applyAlignment="1">
      <alignment wrapText="1"/>
    </xf>
    <xf numFmtId="0" fontId="2" fillId="0" borderId="5" xfId="1" quotePrefix="1" applyFont="1" applyBorder="1" applyAlignment="1">
      <alignment vertical="center" wrapText="1"/>
    </xf>
    <xf numFmtId="0" fontId="3" fillId="0" borderId="6" xfId="0" applyFont="1" applyBorder="1" applyAlignment="1">
      <alignment horizontal="center" vertical="center" wrapText="1"/>
    </xf>
    <xf numFmtId="0" fontId="5" fillId="0" borderId="6" xfId="0" applyFont="1" applyBorder="1" applyAlignment="1">
      <alignment vertical="center" wrapText="1"/>
    </xf>
    <xf numFmtId="2" fontId="6" fillId="0" borderId="5" xfId="1" quotePrefix="1" applyNumberFormat="1" applyFont="1" applyBorder="1" applyAlignment="1">
      <alignment horizontal="center" wrapText="1"/>
    </xf>
    <xf numFmtId="2" fontId="8" fillId="0" borderId="5" xfId="0" applyNumberFormat="1" applyFont="1" applyBorder="1" applyAlignment="1">
      <alignment horizontal="center"/>
    </xf>
    <xf numFmtId="2" fontId="8" fillId="0" borderId="0" xfId="0" applyNumberFormat="1" applyFont="1" applyAlignment="1">
      <alignment horizontal="center"/>
    </xf>
    <xf numFmtId="164" fontId="7" fillId="0" borderId="5" xfId="1" quotePrefix="1" applyNumberFormat="1" applyFont="1" applyBorder="1" applyAlignment="1">
      <alignment horizontal="center" wrapText="1"/>
    </xf>
    <xf numFmtId="2" fontId="7" fillId="0" borderId="5" xfId="1" quotePrefix="1" applyNumberFormat="1" applyFont="1" applyBorder="1" applyAlignment="1">
      <alignment horizontal="center" wrapText="1"/>
    </xf>
    <xf numFmtId="164" fontId="7" fillId="0" borderId="5" xfId="1" applyNumberFormat="1" applyFont="1" applyBorder="1" applyAlignment="1">
      <alignment horizontal="center" vertical="center" wrapText="1"/>
    </xf>
    <xf numFmtId="164" fontId="7" fillId="0" borderId="5" xfId="1" applyNumberFormat="1" applyFont="1" applyBorder="1" applyAlignment="1">
      <alignment horizontal="center" wrapText="1"/>
    </xf>
    <xf numFmtId="2" fontId="7" fillId="0" borderId="5" xfId="1" applyNumberFormat="1" applyFont="1" applyBorder="1" applyAlignment="1">
      <alignment horizontal="center" wrapText="1"/>
    </xf>
    <xf numFmtId="2" fontId="7" fillId="0" borderId="5" xfId="1" applyNumberFormat="1" applyFont="1" applyBorder="1" applyAlignment="1">
      <alignment horizontal="center" vertical="center" wrapText="1"/>
    </xf>
    <xf numFmtId="167" fontId="7" fillId="0" borderId="5" xfId="1" applyNumberFormat="1" applyFont="1" applyBorder="1" applyAlignment="1">
      <alignment horizontal="center" vertical="center" wrapText="1"/>
    </xf>
    <xf numFmtId="0" fontId="2" fillId="2" borderId="5" xfId="0" applyFont="1" applyFill="1" applyBorder="1" applyAlignment="1">
      <alignment vertical="center" wrapText="1"/>
    </xf>
    <xf numFmtId="0" fontId="2" fillId="2" borderId="5" xfId="0" applyFont="1" applyFill="1" applyBorder="1" applyAlignment="1">
      <alignment horizontal="center" vertical="center"/>
    </xf>
    <xf numFmtId="164" fontId="7" fillId="2" borderId="5" xfId="1" applyNumberFormat="1" applyFont="1" applyFill="1" applyBorder="1" applyAlignment="1">
      <alignment horizontal="center" vertical="center" wrapText="1"/>
    </xf>
    <xf numFmtId="0" fontId="4" fillId="0" borderId="5" xfId="0" applyFont="1" applyBorder="1" applyAlignment="1">
      <alignment vertical="top" wrapText="1"/>
    </xf>
    <xf numFmtId="0" fontId="2" fillId="2" borderId="5" xfId="0" applyFont="1" applyFill="1" applyBorder="1" applyAlignment="1">
      <alignment vertical="center"/>
    </xf>
    <xf numFmtId="164" fontId="7" fillId="0" borderId="5" xfId="2" applyNumberFormat="1" applyFont="1" applyBorder="1" applyAlignment="1">
      <alignment horizontal="center" vertical="center" wrapText="1"/>
    </xf>
    <xf numFmtId="167" fontId="7" fillId="0" borderId="5" xfId="2" applyNumberFormat="1" applyFont="1" applyBorder="1" applyAlignment="1">
      <alignment horizontal="center" vertical="center" wrapText="1"/>
    </xf>
    <xf numFmtId="166" fontId="7" fillId="0" borderId="5" xfId="2" applyNumberFormat="1" applyFont="1" applyBorder="1" applyAlignment="1">
      <alignment horizontal="center" vertical="center" wrapText="1"/>
    </xf>
    <xf numFmtId="168" fontId="7" fillId="0" borderId="5" xfId="2" applyNumberFormat="1" applyFont="1" applyBorder="1" applyAlignment="1">
      <alignment horizontal="center" vertical="center" wrapText="1"/>
    </xf>
    <xf numFmtId="0" fontId="9" fillId="3" borderId="4" xfId="0" applyFont="1" applyFill="1" applyBorder="1" applyAlignment="1">
      <alignment vertical="center" wrapText="1"/>
    </xf>
    <xf numFmtId="164" fontId="11" fillId="3" borderId="9" xfId="1" applyNumberFormat="1" applyFont="1" applyFill="1" applyBorder="1" applyAlignment="1">
      <alignment horizontal="center" vertical="top" wrapText="1"/>
    </xf>
    <xf numFmtId="2" fontId="11" fillId="3" borderId="9" xfId="1" applyNumberFormat="1" applyFont="1" applyFill="1" applyBorder="1" applyAlignment="1">
      <alignment horizontal="center" vertical="top" wrapText="1"/>
    </xf>
    <xf numFmtId="164" fontId="6" fillId="0" borderId="5" xfId="1" applyNumberFormat="1" applyFont="1" applyBorder="1" applyAlignment="1">
      <alignment horizontal="center" vertical="center" wrapText="1"/>
    </xf>
    <xf numFmtId="166" fontId="6" fillId="0" borderId="5" xfId="1" applyNumberFormat="1" applyFont="1" applyBorder="1" applyAlignment="1">
      <alignment horizontal="center" vertical="center" wrapText="1"/>
    </xf>
    <xf numFmtId="164" fontId="6" fillId="0" borderId="5" xfId="1" applyNumberFormat="1" applyFont="1" applyBorder="1" applyAlignment="1">
      <alignment horizontal="center" wrapText="1"/>
    </xf>
    <xf numFmtId="2" fontId="6" fillId="0" borderId="5" xfId="1" applyNumberFormat="1" applyFont="1" applyBorder="1" applyAlignment="1">
      <alignment horizontal="center" wrapText="1"/>
    </xf>
    <xf numFmtId="164" fontId="8" fillId="0" borderId="5" xfId="0" applyNumberFormat="1" applyFont="1" applyBorder="1" applyAlignment="1">
      <alignment horizontal="center"/>
    </xf>
    <xf numFmtId="2" fontId="6" fillId="0" borderId="5" xfId="1" applyNumberFormat="1" applyFont="1" applyBorder="1" applyAlignment="1">
      <alignment horizontal="center" vertical="center" wrapText="1"/>
    </xf>
    <xf numFmtId="164" fontId="13" fillId="0" borderId="5" xfId="0" applyNumberFormat="1" applyFont="1" applyBorder="1" applyAlignment="1">
      <alignment horizontal="center"/>
    </xf>
    <xf numFmtId="2" fontId="13" fillId="0" borderId="5" xfId="0" applyNumberFormat="1" applyFont="1" applyBorder="1" applyAlignment="1">
      <alignment horizontal="center"/>
    </xf>
    <xf numFmtId="164" fontId="6" fillId="0" borderId="5" xfId="1" applyNumberFormat="1" applyFont="1" applyBorder="1" applyAlignment="1">
      <alignment horizontal="center" vertical="top" wrapText="1"/>
    </xf>
    <xf numFmtId="2" fontId="6" fillId="0" borderId="5" xfId="1" applyNumberFormat="1" applyFont="1" applyBorder="1" applyAlignment="1">
      <alignment horizontal="center" vertical="top" wrapText="1"/>
    </xf>
    <xf numFmtId="164" fontId="8" fillId="0" borderId="0" xfId="0" applyNumberFormat="1" applyFont="1" applyAlignment="1">
      <alignment horizontal="center"/>
    </xf>
    <xf numFmtId="164" fontId="13" fillId="0" borderId="0" xfId="0" applyNumberFormat="1" applyFont="1" applyAlignment="1">
      <alignment horizontal="center"/>
    </xf>
    <xf numFmtId="2" fontId="13" fillId="0" borderId="0" xfId="0" applyNumberFormat="1" applyFont="1" applyAlignment="1">
      <alignment horizontal="center"/>
    </xf>
    <xf numFmtId="0" fontId="6" fillId="0" borderId="5" xfId="1" applyFont="1" applyBorder="1" applyAlignment="1">
      <alignment wrapText="1"/>
    </xf>
    <xf numFmtId="0" fontId="8" fillId="0" borderId="0" xfId="0" applyFont="1"/>
    <xf numFmtId="49" fontId="14" fillId="0" borderId="5" xfId="0" applyNumberFormat="1" applyFont="1" applyBorder="1" applyAlignment="1">
      <alignment vertical="center"/>
    </xf>
    <xf numFmtId="0" fontId="14" fillId="0" borderId="5" xfId="0" applyFont="1" applyBorder="1" applyAlignment="1">
      <alignment vertical="top" wrapText="1"/>
    </xf>
    <xf numFmtId="0" fontId="7" fillId="0" borderId="5" xfId="0" applyFont="1" applyBorder="1" applyAlignment="1">
      <alignment horizontal="center" vertical="center"/>
    </xf>
    <xf numFmtId="0" fontId="12" fillId="0" borderId="0" xfId="0" applyFont="1"/>
    <xf numFmtId="0" fontId="14" fillId="0" borderId="5" xfId="0" applyFont="1" applyBorder="1" applyAlignment="1">
      <alignment vertical="center" wrapText="1"/>
    </xf>
    <xf numFmtId="49" fontId="7" fillId="0" borderId="5" xfId="0" applyNumberFormat="1" applyFont="1" applyBorder="1" applyAlignment="1">
      <alignment vertical="center"/>
    </xf>
    <xf numFmtId="0" fontId="7" fillId="0" borderId="5" xfId="0" applyFont="1" applyBorder="1" applyAlignment="1">
      <alignment vertical="center" wrapText="1"/>
    </xf>
    <xf numFmtId="49" fontId="7" fillId="0" borderId="6" xfId="0" applyNumberFormat="1" applyFont="1" applyBorder="1" applyAlignment="1">
      <alignment vertical="center"/>
    </xf>
    <xf numFmtId="0" fontId="7" fillId="0" borderId="6" xfId="0" applyFont="1" applyBorder="1" applyAlignment="1">
      <alignment horizontal="center" vertical="center"/>
    </xf>
    <xf numFmtId="0" fontId="7" fillId="0" borderId="5" xfId="1" applyFont="1" applyBorder="1" applyAlignment="1">
      <alignment horizontal="center" vertical="center" wrapText="1"/>
    </xf>
    <xf numFmtId="0" fontId="7" fillId="2" borderId="5" xfId="1" applyFont="1" applyFill="1" applyBorder="1" applyAlignment="1">
      <alignment horizontal="center" vertical="center" wrapText="1"/>
    </xf>
    <xf numFmtId="165" fontId="7" fillId="0" borderId="5" xfId="1" applyNumberFormat="1" applyFont="1" applyBorder="1" applyAlignment="1">
      <alignment horizontal="center" vertical="center" wrapText="1"/>
    </xf>
    <xf numFmtId="166" fontId="7" fillId="0" borderId="5" xfId="1" applyNumberFormat="1" applyFont="1" applyBorder="1" applyAlignment="1">
      <alignment horizontal="center" vertical="center" wrapText="1"/>
    </xf>
    <xf numFmtId="0" fontId="4" fillId="0" borderId="5" xfId="0" applyFont="1" applyBorder="1" applyAlignment="1">
      <alignment horizontal="left" vertical="center"/>
    </xf>
    <xf numFmtId="169" fontId="7" fillId="0" borderId="5" xfId="1" applyNumberFormat="1" applyFont="1" applyBorder="1" applyAlignment="1">
      <alignment horizontal="center" vertical="center" wrapText="1"/>
    </xf>
    <xf numFmtId="49" fontId="2" fillId="0" borderId="5" xfId="3" applyNumberFormat="1" applyFont="1" applyBorder="1" applyAlignment="1">
      <alignment vertical="center"/>
    </xf>
    <xf numFmtId="0" fontId="2" fillId="0" borderId="5" xfId="3" applyFont="1" applyBorder="1" applyAlignment="1">
      <alignment vertical="center" wrapText="1"/>
    </xf>
    <xf numFmtId="0" fontId="2" fillId="0" borderId="5" xfId="3" applyFont="1" applyBorder="1" applyAlignment="1">
      <alignment horizontal="center" vertical="center"/>
    </xf>
    <xf numFmtId="170" fontId="7" fillId="0" borderId="5" xfId="2" applyNumberFormat="1" applyFont="1" applyBorder="1" applyAlignment="1">
      <alignment horizontal="center" vertical="center" wrapText="1"/>
    </xf>
    <xf numFmtId="165" fontId="7" fillId="0" borderId="5" xfId="2" applyNumberFormat="1" applyFont="1" applyBorder="1" applyAlignment="1">
      <alignment horizontal="center" vertical="center" wrapText="1"/>
    </xf>
    <xf numFmtId="0" fontId="5" fillId="0" borderId="6" xfId="0" applyFont="1" applyBorder="1" applyAlignment="1">
      <alignment vertical="center" wrapText="1"/>
    </xf>
    <xf numFmtId="0" fontId="3" fillId="0" borderId="7" xfId="0" applyFont="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10" fillId="3" borderId="10" xfId="1" applyFont="1" applyFill="1" applyBorder="1" applyAlignment="1">
      <alignment horizontal="center" vertical="top" wrapText="1"/>
    </xf>
    <xf numFmtId="0" fontId="10" fillId="3" borderId="11" xfId="1" applyFont="1" applyFill="1" applyBorder="1" applyAlignment="1">
      <alignment horizontal="center" vertical="top" wrapText="1"/>
    </xf>
    <xf numFmtId="49" fontId="9" fillId="3" borderId="2" xfId="0" applyNumberFormat="1" applyFont="1" applyFill="1" applyBorder="1" applyAlignment="1">
      <alignment horizontal="left" vertical="center" wrapText="1"/>
    </xf>
    <xf numFmtId="49" fontId="9" fillId="3" borderId="8" xfId="0" applyNumberFormat="1" applyFont="1" applyFill="1" applyBorder="1" applyAlignment="1">
      <alignment horizontal="left" vertical="center" wrapText="1"/>
    </xf>
    <xf numFmtId="0" fontId="9" fillId="3" borderId="2" xfId="0" applyFont="1" applyFill="1" applyBorder="1" applyAlignment="1">
      <alignment vertical="center" wrapText="1"/>
    </xf>
    <xf numFmtId="0" fontId="9" fillId="3" borderId="8" xfId="0" applyFont="1" applyFill="1" applyBorder="1" applyAlignment="1">
      <alignment vertical="center" wrapText="1"/>
    </xf>
    <xf numFmtId="0" fontId="9" fillId="3" borderId="3" xfId="0" applyFont="1" applyFill="1" applyBorder="1" applyAlignment="1">
      <alignment horizontal="center" vertical="center" wrapText="1"/>
    </xf>
    <xf numFmtId="0" fontId="9" fillId="3" borderId="1" xfId="0" applyFont="1" applyFill="1" applyBorder="1" applyAlignment="1">
      <alignment horizontal="center" vertical="center" wrapText="1"/>
    </xf>
  </cellXfs>
  <cellStyles count="4">
    <cellStyle name="Standard" xfId="0" builtinId="0"/>
    <cellStyle name="Standard 2" xfId="1" xr:uid="{22A8038D-070F-40B3-9F09-CB9105948534}"/>
    <cellStyle name="Standard 2 2" xfId="2" xr:uid="{877E2D5D-93E9-4B74-AC3E-61105CD271AD}"/>
    <cellStyle name="Standard 3" xfId="3" xr:uid="{9BB723AF-4AA6-4EC7-B3AE-5986A1BEDB34}"/>
  </cellStyles>
  <dxfs count="0"/>
  <tableStyles count="0" defaultTableStyle="TableStyleMedium2" defaultPivotStyle="PivotStyleLight16"/>
  <colors>
    <mruColors>
      <color rgb="FF000099"/>
      <color rgb="FF0033CC"/>
      <color rgb="FFC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F296C-9985-4863-8DBA-D8FD27E8B556}">
  <dimension ref="A1:F361"/>
  <sheetViews>
    <sheetView tabSelected="1" showOutlineSymbols="0" zoomScale="80" zoomScaleNormal="80" workbookViewId="0">
      <pane ySplit="2" topLeftCell="A148" activePane="bottomLeft" state="frozen"/>
      <selection pane="bottomLeft" activeCell="F145" sqref="F145"/>
    </sheetView>
  </sheetViews>
  <sheetFormatPr baseColWidth="10" defaultColWidth="37.5703125" defaultRowHeight="15" x14ac:dyDescent="0.25"/>
  <cols>
    <col min="1" max="1" width="28.85546875" style="1" customWidth="1"/>
    <col min="2" max="2" width="91.140625" customWidth="1"/>
    <col min="3" max="3" width="11.85546875" bestFit="1" customWidth="1"/>
    <col min="4" max="4" width="10.140625" bestFit="1" customWidth="1"/>
    <col min="5" max="5" width="42" customWidth="1"/>
    <col min="6" max="6" width="40.7109375" style="27" customWidth="1"/>
  </cols>
  <sheetData>
    <row r="1" spans="1:6" ht="19.5" thickBot="1" x14ac:dyDescent="0.3">
      <c r="A1" s="88" t="s">
        <v>0</v>
      </c>
      <c r="B1" s="90" t="s">
        <v>1</v>
      </c>
      <c r="C1" s="92" t="s">
        <v>424</v>
      </c>
      <c r="D1" s="93"/>
      <c r="E1" s="86" t="s">
        <v>461</v>
      </c>
      <c r="F1" s="87"/>
    </row>
    <row r="2" spans="1:6" ht="42.75" x14ac:dyDescent="0.25">
      <c r="A2" s="89"/>
      <c r="B2" s="91"/>
      <c r="C2" s="44" t="s">
        <v>2</v>
      </c>
      <c r="D2" s="44" t="s">
        <v>3</v>
      </c>
      <c r="E2" s="45" t="s">
        <v>425</v>
      </c>
      <c r="F2" s="46" t="s">
        <v>483</v>
      </c>
    </row>
    <row r="3" spans="1:6" ht="15" hidden="1" customHeight="1" x14ac:dyDescent="0.25">
      <c r="A3" s="12" t="s">
        <v>4</v>
      </c>
      <c r="B3" s="13" t="s">
        <v>5</v>
      </c>
      <c r="C3" s="4" t="s">
        <v>7</v>
      </c>
      <c r="D3" s="4" t="s">
        <v>7</v>
      </c>
      <c r="E3" s="21" t="s">
        <v>8</v>
      </c>
      <c r="F3" s="25"/>
    </row>
    <row r="4" spans="1:6" ht="28.5" hidden="1" customHeight="1" x14ac:dyDescent="0.25">
      <c r="A4" s="2" t="s">
        <v>9</v>
      </c>
      <c r="B4" s="3" t="s">
        <v>10</v>
      </c>
      <c r="C4" s="4" t="s">
        <v>6</v>
      </c>
      <c r="D4" s="4" t="s">
        <v>6</v>
      </c>
      <c r="E4" s="21" t="s">
        <v>8</v>
      </c>
      <c r="F4" s="26"/>
    </row>
    <row r="5" spans="1:6" ht="28.5" hidden="1" customHeight="1" x14ac:dyDescent="0.25">
      <c r="A5" s="2" t="s">
        <v>11</v>
      </c>
      <c r="B5" s="3" t="s">
        <v>12</v>
      </c>
      <c r="C5" s="4" t="s">
        <v>6</v>
      </c>
      <c r="D5" s="4" t="s">
        <v>6</v>
      </c>
      <c r="E5" s="21" t="s">
        <v>8</v>
      </c>
      <c r="F5" s="26"/>
    </row>
    <row r="6" spans="1:6" ht="28.5" hidden="1" customHeight="1" x14ac:dyDescent="0.25">
      <c r="A6" s="2" t="s">
        <v>13</v>
      </c>
      <c r="B6" s="3" t="s">
        <v>14</v>
      </c>
      <c r="C6" s="4" t="s">
        <v>6</v>
      </c>
      <c r="D6" s="4" t="s">
        <v>6</v>
      </c>
      <c r="E6" s="21" t="s">
        <v>8</v>
      </c>
      <c r="F6" s="26"/>
    </row>
    <row r="7" spans="1:6" ht="28.5" hidden="1" customHeight="1" x14ac:dyDescent="0.25">
      <c r="A7" s="2" t="s">
        <v>15</v>
      </c>
      <c r="B7" s="3" t="s">
        <v>16</v>
      </c>
      <c r="C7" s="4" t="s">
        <v>6</v>
      </c>
      <c r="D7" s="4" t="s">
        <v>6</v>
      </c>
      <c r="E7" s="22" t="s">
        <v>8</v>
      </c>
      <c r="F7" s="26"/>
    </row>
    <row r="8" spans="1:6" ht="42.75" hidden="1" customHeight="1" x14ac:dyDescent="0.25">
      <c r="A8" s="12" t="s">
        <v>17</v>
      </c>
      <c r="B8" s="13" t="s">
        <v>18</v>
      </c>
      <c r="C8" s="4" t="s">
        <v>7</v>
      </c>
      <c r="D8" s="4" t="s">
        <v>7</v>
      </c>
      <c r="E8" s="28"/>
      <c r="F8" s="29"/>
    </row>
    <row r="9" spans="1:6" ht="42.75" hidden="1" customHeight="1" x14ac:dyDescent="0.25">
      <c r="A9" s="2" t="s">
        <v>19</v>
      </c>
      <c r="B9" s="3" t="s">
        <v>20</v>
      </c>
      <c r="C9" s="4" t="s">
        <v>6</v>
      </c>
      <c r="D9" s="4" t="s">
        <v>6</v>
      </c>
      <c r="E9" s="30" t="s">
        <v>460</v>
      </c>
      <c r="F9" s="30" t="s">
        <v>460</v>
      </c>
    </row>
    <row r="10" spans="1:6" ht="42.75" hidden="1" customHeight="1" x14ac:dyDescent="0.25">
      <c r="A10" s="2" t="s">
        <v>21</v>
      </c>
      <c r="B10" s="3" t="s">
        <v>22</v>
      </c>
      <c r="C10" s="4" t="s">
        <v>6</v>
      </c>
      <c r="D10" s="4" t="s">
        <v>6</v>
      </c>
      <c r="E10" s="30" t="s">
        <v>460</v>
      </c>
      <c r="F10" s="30" t="s">
        <v>460</v>
      </c>
    </row>
    <row r="11" spans="1:6" ht="42.75" hidden="1" customHeight="1" x14ac:dyDescent="0.25">
      <c r="A11" s="2" t="s">
        <v>23</v>
      </c>
      <c r="B11" s="3" t="s">
        <v>24</v>
      </c>
      <c r="C11" s="4" t="s">
        <v>6</v>
      </c>
      <c r="D11" s="4" t="s">
        <v>6</v>
      </c>
      <c r="E11" s="30" t="s">
        <v>460</v>
      </c>
      <c r="F11" s="30" t="s">
        <v>460</v>
      </c>
    </row>
    <row r="12" spans="1:6" ht="42.75" hidden="1" customHeight="1" x14ac:dyDescent="0.25">
      <c r="A12" s="2" t="s">
        <v>25</v>
      </c>
      <c r="B12" s="3" t="s">
        <v>26</v>
      </c>
      <c r="C12" s="4" t="s">
        <v>6</v>
      </c>
      <c r="D12" s="4" t="s">
        <v>6</v>
      </c>
      <c r="E12" s="30" t="s">
        <v>460</v>
      </c>
      <c r="F12" s="30" t="s">
        <v>460</v>
      </c>
    </row>
    <row r="13" spans="1:6" ht="42.75" customHeight="1" x14ac:dyDescent="0.25">
      <c r="A13" s="12" t="s">
        <v>27</v>
      </c>
      <c r="B13" s="13" t="s">
        <v>28</v>
      </c>
      <c r="C13" s="4" t="s">
        <v>7</v>
      </c>
      <c r="D13" s="4" t="s">
        <v>7</v>
      </c>
      <c r="E13" s="49"/>
      <c r="F13" s="50"/>
    </row>
    <row r="14" spans="1:6" ht="42.75" customHeight="1" x14ac:dyDescent="0.25">
      <c r="A14" s="2" t="s">
        <v>29</v>
      </c>
      <c r="B14" s="3" t="s">
        <v>30</v>
      </c>
      <c r="C14" s="4" t="s">
        <v>6</v>
      </c>
      <c r="D14" s="4" t="s">
        <v>6</v>
      </c>
      <c r="E14" s="30">
        <f>F14/365</f>
        <v>5.8136986301369861E-2</v>
      </c>
      <c r="F14" s="73">
        <v>21.22</v>
      </c>
    </row>
    <row r="15" spans="1:6" ht="42.75" customHeight="1" x14ac:dyDescent="0.25">
      <c r="A15" s="2" t="s">
        <v>31</v>
      </c>
      <c r="B15" s="3" t="s">
        <v>32</v>
      </c>
      <c r="C15" s="4" t="s">
        <v>6</v>
      </c>
      <c r="D15" s="4" t="s">
        <v>6</v>
      </c>
      <c r="E15" s="30">
        <f>F15/100</f>
        <v>5.0900000000000001E-2</v>
      </c>
      <c r="F15" s="74">
        <v>5.09</v>
      </c>
    </row>
    <row r="16" spans="1:6" ht="42.75" customHeight="1" x14ac:dyDescent="0.25">
      <c r="A16" s="2" t="s">
        <v>33</v>
      </c>
      <c r="B16" s="3" t="s">
        <v>34</v>
      </c>
      <c r="C16" s="4" t="s">
        <v>6</v>
      </c>
      <c r="D16" s="4" t="s">
        <v>6</v>
      </c>
      <c r="E16" s="30">
        <f>F16/365</f>
        <v>0.33731506849315068</v>
      </c>
      <c r="F16" s="73">
        <v>123.12</v>
      </c>
    </row>
    <row r="17" spans="1:6" ht="42.75" customHeight="1" x14ac:dyDescent="0.25">
      <c r="A17" s="2" t="s">
        <v>35</v>
      </c>
      <c r="B17" s="3" t="s">
        <v>36</v>
      </c>
      <c r="C17" s="4" t="s">
        <v>6</v>
      </c>
      <c r="D17" s="4" t="s">
        <v>6</v>
      </c>
      <c r="E17" s="30">
        <f>F17/100</f>
        <v>1.0200000000000001E-2</v>
      </c>
      <c r="F17" s="74">
        <v>1.02</v>
      </c>
    </row>
    <row r="18" spans="1:6" ht="42.75" customHeight="1" x14ac:dyDescent="0.25">
      <c r="A18" s="12" t="s">
        <v>37</v>
      </c>
      <c r="B18" s="13" t="s">
        <v>38</v>
      </c>
      <c r="C18" s="4" t="s">
        <v>7</v>
      </c>
      <c r="D18" s="4" t="s">
        <v>7</v>
      </c>
      <c r="E18" s="49"/>
      <c r="F18" s="50"/>
    </row>
    <row r="19" spans="1:6" ht="42.75" customHeight="1" x14ac:dyDescent="0.25">
      <c r="A19" s="2" t="s">
        <v>39</v>
      </c>
      <c r="B19" s="3" t="s">
        <v>40</v>
      </c>
      <c r="C19" s="4" t="s">
        <v>6</v>
      </c>
      <c r="D19" s="4" t="s">
        <v>6</v>
      </c>
      <c r="E19" s="30">
        <f>F19/365</f>
        <v>6.3068493150684926E-2</v>
      </c>
      <c r="F19" s="73">
        <v>23.02</v>
      </c>
    </row>
    <row r="20" spans="1:6" ht="42.75" customHeight="1" x14ac:dyDescent="0.25">
      <c r="A20" s="2" t="s">
        <v>41</v>
      </c>
      <c r="B20" s="3" t="s">
        <v>42</v>
      </c>
      <c r="C20" s="4" t="s">
        <v>6</v>
      </c>
      <c r="D20" s="4" t="s">
        <v>6</v>
      </c>
      <c r="E20" s="30">
        <f>F20/100</f>
        <v>7.8299999999999995E-2</v>
      </c>
      <c r="F20" s="74">
        <v>7.83</v>
      </c>
    </row>
    <row r="21" spans="1:6" ht="42.75" customHeight="1" x14ac:dyDescent="0.25">
      <c r="A21" s="2" t="s">
        <v>43</v>
      </c>
      <c r="B21" s="3" t="s">
        <v>44</v>
      </c>
      <c r="C21" s="4" t="s">
        <v>6</v>
      </c>
      <c r="D21" s="4" t="s">
        <v>6</v>
      </c>
      <c r="E21" s="30">
        <f>F21/365</f>
        <v>0.58657534246575338</v>
      </c>
      <c r="F21" s="73">
        <v>214.1</v>
      </c>
    </row>
    <row r="22" spans="1:6" ht="42.75" customHeight="1" x14ac:dyDescent="0.25">
      <c r="A22" s="2" t="s">
        <v>45</v>
      </c>
      <c r="B22" s="3" t="s">
        <v>46</v>
      </c>
      <c r="C22" s="4" t="s">
        <v>6</v>
      </c>
      <c r="D22" s="4" t="s">
        <v>6</v>
      </c>
      <c r="E22" s="30">
        <f>F22/100</f>
        <v>1.8E-3</v>
      </c>
      <c r="F22" s="74">
        <v>0.18</v>
      </c>
    </row>
    <row r="23" spans="1:6" ht="42.75" customHeight="1" x14ac:dyDescent="0.25">
      <c r="A23" s="12" t="s">
        <v>47</v>
      </c>
      <c r="B23" s="13" t="s">
        <v>48</v>
      </c>
      <c r="C23" s="4" t="s">
        <v>7</v>
      </c>
      <c r="D23" s="4" t="s">
        <v>7</v>
      </c>
      <c r="E23" s="49"/>
      <c r="F23" s="50"/>
    </row>
    <row r="24" spans="1:6" ht="42.75" customHeight="1" x14ac:dyDescent="0.25">
      <c r="A24" s="2" t="s">
        <v>49</v>
      </c>
      <c r="B24" s="3" t="s">
        <v>50</v>
      </c>
      <c r="C24" s="4" t="s">
        <v>6</v>
      </c>
      <c r="D24" s="4" t="s">
        <v>6</v>
      </c>
      <c r="E24" s="30">
        <f>F24/365</f>
        <v>6.5068493150684928E-2</v>
      </c>
      <c r="F24" s="73">
        <v>23.75</v>
      </c>
    </row>
    <row r="25" spans="1:6" ht="42.75" customHeight="1" x14ac:dyDescent="0.25">
      <c r="A25" s="2" t="s">
        <v>51</v>
      </c>
      <c r="B25" s="3" t="s">
        <v>52</v>
      </c>
      <c r="C25" s="4" t="s">
        <v>6</v>
      </c>
      <c r="D25" s="4" t="s">
        <v>6</v>
      </c>
      <c r="E25" s="30">
        <f>F25/100</f>
        <v>6.93E-2</v>
      </c>
      <c r="F25" s="74">
        <v>6.93</v>
      </c>
    </row>
    <row r="26" spans="1:6" ht="42.75" customHeight="1" x14ac:dyDescent="0.25">
      <c r="A26" s="2" t="s">
        <v>53</v>
      </c>
      <c r="B26" s="3" t="s">
        <v>54</v>
      </c>
      <c r="C26" s="4" t="s">
        <v>6</v>
      </c>
      <c r="D26" s="4" t="s">
        <v>6</v>
      </c>
      <c r="E26" s="30">
        <f>F26/365</f>
        <v>0.48835616438356166</v>
      </c>
      <c r="F26" s="73">
        <v>178.25</v>
      </c>
    </row>
    <row r="27" spans="1:6" ht="42.75" customHeight="1" x14ac:dyDescent="0.25">
      <c r="A27" s="2" t="s">
        <v>55</v>
      </c>
      <c r="B27" s="3" t="s">
        <v>56</v>
      </c>
      <c r="C27" s="4" t="s">
        <v>6</v>
      </c>
      <c r="D27" s="4" t="s">
        <v>6</v>
      </c>
      <c r="E27" s="30">
        <f>F27/100</f>
        <v>7.9000000000000008E-3</v>
      </c>
      <c r="F27" s="74">
        <v>0.79</v>
      </c>
    </row>
    <row r="28" spans="1:6" ht="42.75" customHeight="1" x14ac:dyDescent="0.25">
      <c r="A28" s="12" t="s">
        <v>57</v>
      </c>
      <c r="B28" s="13" t="s">
        <v>58</v>
      </c>
      <c r="C28" s="4" t="s">
        <v>7</v>
      </c>
      <c r="D28" s="4" t="s">
        <v>7</v>
      </c>
      <c r="E28" s="49"/>
      <c r="F28" s="50"/>
    </row>
    <row r="29" spans="1:6" ht="42.75" customHeight="1" x14ac:dyDescent="0.25">
      <c r="A29" s="2" t="s">
        <v>59</v>
      </c>
      <c r="B29" s="3" t="s">
        <v>60</v>
      </c>
      <c r="C29" s="4" t="s">
        <v>6</v>
      </c>
      <c r="D29" s="4" t="s">
        <v>6</v>
      </c>
      <c r="E29" s="30">
        <f>F29/365</f>
        <v>5.4054794520547948E-2</v>
      </c>
      <c r="F29" s="73">
        <v>19.73</v>
      </c>
    </row>
    <row r="30" spans="1:6" ht="42.75" customHeight="1" x14ac:dyDescent="0.25">
      <c r="A30" s="2" t="s">
        <v>61</v>
      </c>
      <c r="B30" s="3" t="s">
        <v>62</v>
      </c>
      <c r="C30" s="4" t="s">
        <v>6</v>
      </c>
      <c r="D30" s="4" t="s">
        <v>6</v>
      </c>
      <c r="E30" s="30">
        <f>F30/100</f>
        <v>7.6299999999999993E-2</v>
      </c>
      <c r="F30" s="74">
        <v>7.63</v>
      </c>
    </row>
    <row r="31" spans="1:6" ht="42.75" customHeight="1" x14ac:dyDescent="0.25">
      <c r="A31" s="2" t="s">
        <v>63</v>
      </c>
      <c r="B31" s="3" t="s">
        <v>64</v>
      </c>
      <c r="C31" s="4" t="s">
        <v>6</v>
      </c>
      <c r="D31" s="4" t="s">
        <v>6</v>
      </c>
      <c r="E31" s="30">
        <f>F31/365</f>
        <v>0.51904109589041092</v>
      </c>
      <c r="F31" s="73">
        <v>189.45</v>
      </c>
    </row>
    <row r="32" spans="1:6" ht="42.75" customHeight="1" x14ac:dyDescent="0.25">
      <c r="A32" s="2" t="s">
        <v>65</v>
      </c>
      <c r="B32" s="3" t="s">
        <v>66</v>
      </c>
      <c r="C32" s="4" t="s">
        <v>6</v>
      </c>
      <c r="D32" s="4" t="s">
        <v>6</v>
      </c>
      <c r="E32" s="30">
        <f>F32/100</f>
        <v>8.3999999999999995E-3</v>
      </c>
      <c r="F32" s="74">
        <v>0.84</v>
      </c>
    </row>
    <row r="33" spans="1:6" ht="42.75" customHeight="1" x14ac:dyDescent="0.25">
      <c r="A33" s="12" t="s">
        <v>67</v>
      </c>
      <c r="B33" s="13" t="s">
        <v>68</v>
      </c>
      <c r="C33" s="4" t="s">
        <v>7</v>
      </c>
      <c r="D33" s="4" t="s">
        <v>7</v>
      </c>
      <c r="E33" s="49"/>
      <c r="F33" s="50"/>
    </row>
    <row r="34" spans="1:6" ht="42.75" customHeight="1" x14ac:dyDescent="0.25">
      <c r="A34" s="2" t="s">
        <v>69</v>
      </c>
      <c r="B34" s="3" t="s">
        <v>70</v>
      </c>
      <c r="C34" s="4" t="s">
        <v>6</v>
      </c>
      <c r="D34" s="4" t="s">
        <v>6</v>
      </c>
      <c r="E34" s="30">
        <f>F34/365</f>
        <v>6.4821917808219179E-2</v>
      </c>
      <c r="F34" s="73">
        <v>23.66</v>
      </c>
    </row>
    <row r="35" spans="1:6" ht="42.75" customHeight="1" x14ac:dyDescent="0.25">
      <c r="A35" s="2" t="s">
        <v>71</v>
      </c>
      <c r="B35" s="3" t="s">
        <v>72</v>
      </c>
      <c r="C35" s="4" t="s">
        <v>6</v>
      </c>
      <c r="D35" s="4" t="s">
        <v>6</v>
      </c>
      <c r="E35" s="30">
        <f>F35/100</f>
        <v>7.7300000000000008E-2</v>
      </c>
      <c r="F35" s="74">
        <v>7.73</v>
      </c>
    </row>
    <row r="36" spans="1:6" ht="42.75" customHeight="1" x14ac:dyDescent="0.25">
      <c r="A36" s="2" t="s">
        <v>73</v>
      </c>
      <c r="B36" s="3" t="s">
        <v>74</v>
      </c>
      <c r="C36" s="4" t="s">
        <v>6</v>
      </c>
      <c r="D36" s="4" t="s">
        <v>6</v>
      </c>
      <c r="E36" s="30">
        <f>F36/365</f>
        <v>0.45112328767123289</v>
      </c>
      <c r="F36" s="73">
        <v>164.66</v>
      </c>
    </row>
    <row r="37" spans="1:6" ht="42.75" customHeight="1" x14ac:dyDescent="0.25">
      <c r="A37" s="2" t="s">
        <v>75</v>
      </c>
      <c r="B37" s="3" t="s">
        <v>76</v>
      </c>
      <c r="C37" s="4" t="s">
        <v>6</v>
      </c>
      <c r="D37" s="4" t="s">
        <v>6</v>
      </c>
      <c r="E37" s="30">
        <f>F37/100</f>
        <v>2.0499999999999997E-2</v>
      </c>
      <c r="F37" s="74">
        <v>2.0499999999999998</v>
      </c>
    </row>
    <row r="38" spans="1:6" ht="42.75" customHeight="1" x14ac:dyDescent="0.25">
      <c r="A38" s="14" t="s">
        <v>426</v>
      </c>
      <c r="B38" s="13" t="s">
        <v>77</v>
      </c>
      <c r="C38" s="4" t="s">
        <v>7</v>
      </c>
      <c r="D38" s="4" t="s">
        <v>7</v>
      </c>
      <c r="E38" s="51"/>
      <c r="F38" s="26"/>
    </row>
    <row r="39" spans="1:6" ht="42.75" customHeight="1" x14ac:dyDescent="0.25">
      <c r="A39" s="2" t="s">
        <v>78</v>
      </c>
      <c r="B39" s="3" t="s">
        <v>79</v>
      </c>
      <c r="C39" s="4" t="s">
        <v>6</v>
      </c>
      <c r="D39" s="4" t="s">
        <v>6</v>
      </c>
      <c r="E39" s="30">
        <f>F39/365</f>
        <v>6.4821917808219179E-2</v>
      </c>
      <c r="F39" s="73">
        <f>F34</f>
        <v>23.66</v>
      </c>
    </row>
    <row r="40" spans="1:6" ht="42.75" customHeight="1" x14ac:dyDescent="0.25">
      <c r="A40" s="2" t="s">
        <v>80</v>
      </c>
      <c r="B40" s="3" t="s">
        <v>81</v>
      </c>
      <c r="C40" s="4" t="s">
        <v>6</v>
      </c>
      <c r="D40" s="4" t="s">
        <v>6</v>
      </c>
      <c r="E40" s="30">
        <f>F40/100</f>
        <v>7.7300000000000008E-2</v>
      </c>
      <c r="F40" s="74">
        <f>F35</f>
        <v>7.73</v>
      </c>
    </row>
    <row r="41" spans="1:6" ht="42.75" customHeight="1" x14ac:dyDescent="0.25">
      <c r="A41" s="2" t="s">
        <v>82</v>
      </c>
      <c r="B41" s="3" t="s">
        <v>83</v>
      </c>
      <c r="C41" s="4" t="s">
        <v>6</v>
      </c>
      <c r="D41" s="4" t="s">
        <v>6</v>
      </c>
      <c r="E41" s="30">
        <f>F41/365</f>
        <v>0.45112328767123289</v>
      </c>
      <c r="F41" s="73">
        <f>F36</f>
        <v>164.66</v>
      </c>
    </row>
    <row r="42" spans="1:6" ht="42.75" customHeight="1" x14ac:dyDescent="0.25">
      <c r="A42" s="2" t="s">
        <v>84</v>
      </c>
      <c r="B42" s="3" t="s">
        <v>85</v>
      </c>
      <c r="C42" s="4" t="s">
        <v>6</v>
      </c>
      <c r="D42" s="4" t="s">
        <v>6</v>
      </c>
      <c r="E42" s="30">
        <f>F42/100</f>
        <v>2.0499999999999997E-2</v>
      </c>
      <c r="F42" s="74">
        <f>F37</f>
        <v>2.0499999999999998</v>
      </c>
    </row>
    <row r="43" spans="1:6" ht="70.5" customHeight="1" x14ac:dyDescent="0.25">
      <c r="A43" s="2" t="s">
        <v>427</v>
      </c>
      <c r="B43" s="3" t="s">
        <v>441</v>
      </c>
      <c r="C43" s="4" t="s">
        <v>6</v>
      </c>
      <c r="D43" s="4" t="s">
        <v>6</v>
      </c>
      <c r="E43" s="40">
        <f t="shared" ref="E43:E44" si="0">F43/365</f>
        <v>0.34550684931506848</v>
      </c>
      <c r="F43" s="41">
        <v>126.11</v>
      </c>
    </row>
    <row r="44" spans="1:6" ht="69" customHeight="1" x14ac:dyDescent="0.25">
      <c r="A44" s="2" t="s">
        <v>484</v>
      </c>
      <c r="B44" s="3" t="s">
        <v>485</v>
      </c>
      <c r="C44" s="4" t="s">
        <v>6</v>
      </c>
      <c r="D44" s="4" t="s">
        <v>6</v>
      </c>
      <c r="E44" s="40">
        <f t="shared" si="0"/>
        <v>0.34550684931506848</v>
      </c>
      <c r="F44" s="41">
        <v>126.11</v>
      </c>
    </row>
    <row r="45" spans="1:6" ht="42.75" customHeight="1" x14ac:dyDescent="0.25">
      <c r="A45" s="15" t="s">
        <v>86</v>
      </c>
      <c r="B45" s="13" t="s">
        <v>87</v>
      </c>
      <c r="C45" s="4" t="s">
        <v>6</v>
      </c>
      <c r="D45" s="4" t="s">
        <v>6</v>
      </c>
      <c r="E45" s="40">
        <f>F45/365</f>
        <v>0.26301369863013696</v>
      </c>
      <c r="F45" s="41">
        <v>96</v>
      </c>
    </row>
    <row r="46" spans="1:6" ht="71.25" x14ac:dyDescent="0.25">
      <c r="A46" s="15" t="s">
        <v>88</v>
      </c>
      <c r="B46" s="38" t="s">
        <v>428</v>
      </c>
      <c r="C46" s="4" t="s">
        <v>6</v>
      </c>
      <c r="D46" s="4" t="s">
        <v>6</v>
      </c>
      <c r="E46" s="30">
        <f>F46/100</f>
        <v>7.85E-2</v>
      </c>
      <c r="F46" s="42">
        <v>7.85</v>
      </c>
    </row>
    <row r="47" spans="1:6" ht="42.75" customHeight="1" x14ac:dyDescent="0.25">
      <c r="A47" s="15" t="s">
        <v>89</v>
      </c>
      <c r="B47" s="13" t="s">
        <v>429</v>
      </c>
      <c r="C47" s="4" t="s">
        <v>6</v>
      </c>
      <c r="D47" s="4" t="s">
        <v>6</v>
      </c>
      <c r="E47" s="30">
        <f t="shared" ref="E47:E51" si="1">F47/100</f>
        <v>4.5400000000000003E-2</v>
      </c>
      <c r="F47" s="42">
        <v>4.54</v>
      </c>
    </row>
    <row r="48" spans="1:6" ht="42.75" customHeight="1" x14ac:dyDescent="0.25">
      <c r="A48" s="15" t="s">
        <v>90</v>
      </c>
      <c r="B48" s="13" t="s">
        <v>430</v>
      </c>
      <c r="C48" s="4" t="s">
        <v>6</v>
      </c>
      <c r="D48" s="4" t="s">
        <v>6</v>
      </c>
      <c r="E48" s="30">
        <f t="shared" si="1"/>
        <v>6.1399999999999996E-2</v>
      </c>
      <c r="F48" s="42">
        <v>6.14</v>
      </c>
    </row>
    <row r="49" spans="1:6" ht="42.75" customHeight="1" x14ac:dyDescent="0.25">
      <c r="A49" s="15" t="s">
        <v>91</v>
      </c>
      <c r="B49" s="13" t="s">
        <v>92</v>
      </c>
      <c r="C49" s="4" t="s">
        <v>6</v>
      </c>
      <c r="D49" s="4" t="s">
        <v>6</v>
      </c>
      <c r="E49" s="30">
        <f t="shared" si="1"/>
        <v>2.1599999999999998E-2</v>
      </c>
      <c r="F49" s="42">
        <f>F37+0.11</f>
        <v>2.1599999999999997</v>
      </c>
    </row>
    <row r="50" spans="1:6" ht="42.75" customHeight="1" x14ac:dyDescent="0.25">
      <c r="A50" s="15" t="s">
        <v>93</v>
      </c>
      <c r="B50" s="13" t="s">
        <v>431</v>
      </c>
      <c r="C50" s="4" t="s">
        <v>6</v>
      </c>
      <c r="D50" s="4" t="s">
        <v>6</v>
      </c>
      <c r="E50" s="30">
        <f t="shared" si="1"/>
        <v>5.5500000000000001E-2</v>
      </c>
      <c r="F50" s="42">
        <v>5.55</v>
      </c>
    </row>
    <row r="51" spans="1:6" ht="42.75" customHeight="1" x14ac:dyDescent="0.25">
      <c r="A51" s="15" t="s">
        <v>94</v>
      </c>
      <c r="B51" s="13" t="s">
        <v>433</v>
      </c>
      <c r="C51" s="4" t="s">
        <v>6</v>
      </c>
      <c r="D51" s="4" t="s">
        <v>6</v>
      </c>
      <c r="E51" s="30">
        <f t="shared" si="1"/>
        <v>5.5500000000000001E-2</v>
      </c>
      <c r="F51" s="30">
        <f>F50</f>
        <v>5.55</v>
      </c>
    </row>
    <row r="52" spans="1:6" ht="42.75" hidden="1" customHeight="1" x14ac:dyDescent="0.25">
      <c r="A52" s="15" t="s">
        <v>95</v>
      </c>
      <c r="B52" s="13" t="s">
        <v>432</v>
      </c>
      <c r="C52" s="4" t="s">
        <v>6</v>
      </c>
      <c r="D52" s="4" t="s">
        <v>6</v>
      </c>
      <c r="E52" s="40">
        <f>F52/365</f>
        <v>0</v>
      </c>
      <c r="F52" s="41">
        <v>0</v>
      </c>
    </row>
    <row r="53" spans="1:6" ht="42.75" hidden="1" customHeight="1" x14ac:dyDescent="0.25">
      <c r="A53" s="15" t="s">
        <v>96</v>
      </c>
      <c r="B53" s="13" t="s">
        <v>434</v>
      </c>
      <c r="C53" s="4" t="s">
        <v>6</v>
      </c>
      <c r="D53" s="4" t="s">
        <v>6</v>
      </c>
      <c r="E53" s="40">
        <f>F53/365</f>
        <v>0</v>
      </c>
      <c r="F53" s="41">
        <v>0</v>
      </c>
    </row>
    <row r="54" spans="1:6" ht="42.75" hidden="1" customHeight="1" x14ac:dyDescent="0.25">
      <c r="A54" s="15" t="s">
        <v>97</v>
      </c>
      <c r="B54" s="13" t="s">
        <v>435</v>
      </c>
      <c r="C54" s="4" t="s">
        <v>6</v>
      </c>
      <c r="D54" s="4" t="s">
        <v>6</v>
      </c>
      <c r="E54" s="40">
        <f>F54/365</f>
        <v>0</v>
      </c>
      <c r="F54" s="41">
        <v>0</v>
      </c>
    </row>
    <row r="55" spans="1:6" ht="42.75" hidden="1" customHeight="1" x14ac:dyDescent="0.25">
      <c r="A55" s="15" t="s">
        <v>98</v>
      </c>
      <c r="B55" s="13" t="s">
        <v>436</v>
      </c>
      <c r="C55" s="4" t="s">
        <v>6</v>
      </c>
      <c r="D55" s="4" t="s">
        <v>6</v>
      </c>
      <c r="E55" s="30" t="s">
        <v>422</v>
      </c>
      <c r="F55" s="30" t="s">
        <v>422</v>
      </c>
    </row>
    <row r="56" spans="1:6" ht="42.75" hidden="1" customHeight="1" x14ac:dyDescent="0.25">
      <c r="A56" s="15" t="s">
        <v>99</v>
      </c>
      <c r="B56" s="13" t="s">
        <v>437</v>
      </c>
      <c r="C56" s="4" t="s">
        <v>6</v>
      </c>
      <c r="D56" s="4" t="s">
        <v>6</v>
      </c>
      <c r="E56" s="30" t="s">
        <v>422</v>
      </c>
      <c r="F56" s="30" t="s">
        <v>422</v>
      </c>
    </row>
    <row r="57" spans="1:6" ht="42.75" hidden="1" customHeight="1" x14ac:dyDescent="0.25">
      <c r="A57" s="15" t="s">
        <v>100</v>
      </c>
      <c r="B57" s="13" t="s">
        <v>438</v>
      </c>
      <c r="C57" s="4" t="s">
        <v>6</v>
      </c>
      <c r="D57" s="4" t="s">
        <v>6</v>
      </c>
      <c r="E57" s="30" t="s">
        <v>422</v>
      </c>
      <c r="F57" s="30" t="s">
        <v>422</v>
      </c>
    </row>
    <row r="58" spans="1:6" ht="42.75" hidden="1" customHeight="1" x14ac:dyDescent="0.25">
      <c r="A58" s="15" t="s">
        <v>439</v>
      </c>
      <c r="B58" s="13" t="s">
        <v>440</v>
      </c>
      <c r="C58" s="4" t="s">
        <v>6</v>
      </c>
      <c r="D58" s="4" t="s">
        <v>6</v>
      </c>
      <c r="E58" s="30" t="s">
        <v>422</v>
      </c>
      <c r="F58" s="30" t="s">
        <v>422</v>
      </c>
    </row>
    <row r="59" spans="1:6" ht="57" x14ac:dyDescent="0.25">
      <c r="A59" s="15" t="s">
        <v>479</v>
      </c>
      <c r="B59" s="38" t="s">
        <v>442</v>
      </c>
      <c r="C59" s="4" t="s">
        <v>6</v>
      </c>
      <c r="D59" s="4" t="s">
        <v>6</v>
      </c>
      <c r="E59" s="40">
        <f>F59/365</f>
        <v>0.34550684931506848</v>
      </c>
      <c r="F59" s="41">
        <v>126.11</v>
      </c>
    </row>
    <row r="60" spans="1:6" s="65" customFormat="1" ht="57" x14ac:dyDescent="0.25">
      <c r="A60" s="62" t="s">
        <v>480</v>
      </c>
      <c r="B60" s="63" t="s">
        <v>443</v>
      </c>
      <c r="C60" s="64" t="s">
        <v>6</v>
      </c>
      <c r="D60" s="64" t="s">
        <v>6</v>
      </c>
      <c r="E60" s="30">
        <f t="shared" ref="E60:E62" si="2">F60/100</f>
        <v>3.1400000000000004E-2</v>
      </c>
      <c r="F60" s="42">
        <f>F46*0.4</f>
        <v>3.14</v>
      </c>
    </row>
    <row r="61" spans="1:6" ht="57" x14ac:dyDescent="0.25">
      <c r="A61" s="15" t="s">
        <v>481</v>
      </c>
      <c r="B61" s="38" t="s">
        <v>444</v>
      </c>
      <c r="C61" s="4" t="s">
        <v>6</v>
      </c>
      <c r="D61" s="4" t="s">
        <v>6</v>
      </c>
      <c r="E61" s="30">
        <f t="shared" si="2"/>
        <v>0.11779999999999999</v>
      </c>
      <c r="F61" s="42">
        <v>11.78</v>
      </c>
    </row>
    <row r="62" spans="1:6" s="65" customFormat="1" ht="57" x14ac:dyDescent="0.25">
      <c r="A62" s="62" t="s">
        <v>482</v>
      </c>
      <c r="B62" s="63" t="s">
        <v>445</v>
      </c>
      <c r="C62" s="64" t="s">
        <v>6</v>
      </c>
      <c r="D62" s="64" t="s">
        <v>6</v>
      </c>
      <c r="E62" s="30">
        <f t="shared" si="2"/>
        <v>3.1400000000000004E-2</v>
      </c>
      <c r="F62" s="42">
        <v>3.14</v>
      </c>
    </row>
    <row r="63" spans="1:6" s="65" customFormat="1" ht="42.75" hidden="1" customHeight="1" x14ac:dyDescent="0.25">
      <c r="A63" s="62" t="s">
        <v>101</v>
      </c>
      <c r="B63" s="66" t="s">
        <v>102</v>
      </c>
      <c r="C63" s="64" t="s">
        <v>7</v>
      </c>
      <c r="D63" s="64" t="s">
        <v>7</v>
      </c>
      <c r="E63" s="31"/>
      <c r="F63" s="32"/>
    </row>
    <row r="64" spans="1:6" s="65" customFormat="1" ht="42.75" hidden="1" customHeight="1" x14ac:dyDescent="0.25">
      <c r="A64" s="67" t="s">
        <v>103</v>
      </c>
      <c r="B64" s="68" t="s">
        <v>104</v>
      </c>
      <c r="C64" s="64" t="s">
        <v>6</v>
      </c>
      <c r="D64" s="64" t="s">
        <v>6</v>
      </c>
      <c r="E64" s="30" t="s">
        <v>422</v>
      </c>
      <c r="F64" s="33" t="s">
        <v>422</v>
      </c>
    </row>
    <row r="65" spans="1:6" s="65" customFormat="1" ht="42.75" hidden="1" customHeight="1" x14ac:dyDescent="0.25">
      <c r="A65" s="67" t="s">
        <v>105</v>
      </c>
      <c r="B65" s="68" t="s">
        <v>106</v>
      </c>
      <c r="C65" s="64" t="s">
        <v>6</v>
      </c>
      <c r="D65" s="64" t="s">
        <v>6</v>
      </c>
      <c r="E65" s="30" t="s">
        <v>422</v>
      </c>
      <c r="F65" s="33" t="s">
        <v>422</v>
      </c>
    </row>
    <row r="66" spans="1:6" s="65" customFormat="1" ht="42.75" hidden="1" customHeight="1" x14ac:dyDescent="0.25">
      <c r="A66" s="67" t="s">
        <v>107</v>
      </c>
      <c r="B66" s="68" t="s">
        <v>108</v>
      </c>
      <c r="C66" s="64" t="s">
        <v>6</v>
      </c>
      <c r="D66" s="64" t="s">
        <v>6</v>
      </c>
      <c r="E66" s="30" t="s">
        <v>422</v>
      </c>
      <c r="F66" s="33" t="s">
        <v>422</v>
      </c>
    </row>
    <row r="67" spans="1:6" s="65" customFormat="1" ht="42.75" hidden="1" customHeight="1" x14ac:dyDescent="0.25">
      <c r="A67" s="67" t="s">
        <v>109</v>
      </c>
      <c r="B67" s="68" t="s">
        <v>110</v>
      </c>
      <c r="C67" s="64" t="s">
        <v>6</v>
      </c>
      <c r="D67" s="64" t="s">
        <v>6</v>
      </c>
      <c r="E67" s="30" t="s">
        <v>422</v>
      </c>
      <c r="F67" s="33" t="s">
        <v>422</v>
      </c>
    </row>
    <row r="68" spans="1:6" s="65" customFormat="1" ht="42.75" hidden="1" customHeight="1" x14ac:dyDescent="0.25">
      <c r="A68" s="67" t="s">
        <v>111</v>
      </c>
      <c r="B68" s="68" t="s">
        <v>112</v>
      </c>
      <c r="C68" s="64" t="s">
        <v>6</v>
      </c>
      <c r="D68" s="64" t="s">
        <v>6</v>
      </c>
      <c r="E68" s="30" t="s">
        <v>422</v>
      </c>
      <c r="F68" s="33" t="s">
        <v>422</v>
      </c>
    </row>
    <row r="69" spans="1:6" s="65" customFormat="1" ht="42.75" hidden="1" customHeight="1" x14ac:dyDescent="0.25">
      <c r="A69" s="62" t="s">
        <v>113</v>
      </c>
      <c r="B69" s="66" t="s">
        <v>114</v>
      </c>
      <c r="C69" s="64" t="s">
        <v>7</v>
      </c>
      <c r="D69" s="64" t="s">
        <v>7</v>
      </c>
      <c r="E69" s="30"/>
      <c r="F69" s="33"/>
    </row>
    <row r="70" spans="1:6" s="65" customFormat="1" ht="42.75" hidden="1" customHeight="1" x14ac:dyDescent="0.25">
      <c r="A70" s="67" t="s">
        <v>115</v>
      </c>
      <c r="B70" s="68" t="s">
        <v>116</v>
      </c>
      <c r="C70" s="64" t="s">
        <v>6</v>
      </c>
      <c r="D70" s="64" t="s">
        <v>6</v>
      </c>
      <c r="E70" s="30" t="s">
        <v>422</v>
      </c>
      <c r="F70" s="33" t="s">
        <v>422</v>
      </c>
    </row>
    <row r="71" spans="1:6" s="65" customFormat="1" ht="42.75" hidden="1" customHeight="1" x14ac:dyDescent="0.25">
      <c r="A71" s="67" t="s">
        <v>117</v>
      </c>
      <c r="B71" s="68" t="s">
        <v>118</v>
      </c>
      <c r="C71" s="64" t="s">
        <v>6</v>
      </c>
      <c r="D71" s="64" t="s">
        <v>6</v>
      </c>
      <c r="E71" s="30" t="s">
        <v>422</v>
      </c>
      <c r="F71" s="33" t="s">
        <v>422</v>
      </c>
    </row>
    <row r="72" spans="1:6" s="65" customFormat="1" ht="42.75" hidden="1" customHeight="1" x14ac:dyDescent="0.25">
      <c r="A72" s="67" t="s">
        <v>119</v>
      </c>
      <c r="B72" s="68" t="s">
        <v>120</v>
      </c>
      <c r="C72" s="64" t="s">
        <v>6</v>
      </c>
      <c r="D72" s="64" t="s">
        <v>6</v>
      </c>
      <c r="E72" s="30" t="s">
        <v>422</v>
      </c>
      <c r="F72" s="33" t="s">
        <v>422</v>
      </c>
    </row>
    <row r="73" spans="1:6" s="65" customFormat="1" ht="42.75" hidden="1" customHeight="1" x14ac:dyDescent="0.25">
      <c r="A73" s="67" t="s">
        <v>121</v>
      </c>
      <c r="B73" s="68" t="s">
        <v>122</v>
      </c>
      <c r="C73" s="64" t="s">
        <v>6</v>
      </c>
      <c r="D73" s="64" t="s">
        <v>6</v>
      </c>
      <c r="E73" s="30" t="s">
        <v>422</v>
      </c>
      <c r="F73" s="33" t="s">
        <v>422</v>
      </c>
    </row>
    <row r="74" spans="1:6" s="65" customFormat="1" ht="15" hidden="1" customHeight="1" x14ac:dyDescent="0.25">
      <c r="A74" s="69" t="s">
        <v>123</v>
      </c>
      <c r="B74" s="68" t="s">
        <v>124</v>
      </c>
      <c r="C74" s="70" t="s">
        <v>6</v>
      </c>
      <c r="D74" s="70" t="s">
        <v>6</v>
      </c>
      <c r="E74" s="30" t="s">
        <v>422</v>
      </c>
      <c r="F74" s="33" t="s">
        <v>422</v>
      </c>
    </row>
    <row r="75" spans="1:6" s="65" customFormat="1" ht="28.5" customHeight="1" x14ac:dyDescent="0.25">
      <c r="A75" s="62" t="s">
        <v>125</v>
      </c>
      <c r="B75" s="66" t="s">
        <v>126</v>
      </c>
      <c r="C75" s="64" t="s">
        <v>7</v>
      </c>
      <c r="D75" s="64" t="s">
        <v>7</v>
      </c>
      <c r="E75" s="31"/>
      <c r="F75" s="32"/>
    </row>
    <row r="76" spans="1:6" ht="28.5" customHeight="1" x14ac:dyDescent="0.25">
      <c r="A76" s="5" t="s">
        <v>127</v>
      </c>
      <c r="B76" s="3" t="s">
        <v>128</v>
      </c>
      <c r="C76" s="4" t="s">
        <v>6</v>
      </c>
      <c r="D76" s="4" t="s">
        <v>6</v>
      </c>
      <c r="E76" s="30">
        <f>F76/28</f>
        <v>0.73285714285714287</v>
      </c>
      <c r="F76" s="73">
        <f>F16/6</f>
        <v>20.52</v>
      </c>
    </row>
    <row r="77" spans="1:6" ht="28.5" customHeight="1" x14ac:dyDescent="0.25">
      <c r="A77" s="5" t="s">
        <v>129</v>
      </c>
      <c r="B77" s="3" t="s">
        <v>130</v>
      </c>
      <c r="C77" s="4" t="s">
        <v>6</v>
      </c>
      <c r="D77" s="4" t="s">
        <v>6</v>
      </c>
      <c r="E77" s="30"/>
      <c r="F77" s="73"/>
    </row>
    <row r="78" spans="1:6" ht="28.5" customHeight="1" x14ac:dyDescent="0.25">
      <c r="A78" s="5" t="s">
        <v>131</v>
      </c>
      <c r="B78" s="3" t="s">
        <v>132</v>
      </c>
      <c r="C78" s="4" t="s">
        <v>6</v>
      </c>
      <c r="D78" s="4" t="s">
        <v>6</v>
      </c>
      <c r="E78" s="30">
        <f>F78/30</f>
        <v>0.68399999999999994</v>
      </c>
      <c r="F78" s="73">
        <f>F76</f>
        <v>20.52</v>
      </c>
    </row>
    <row r="79" spans="1:6" ht="28.5" customHeight="1" x14ac:dyDescent="0.25">
      <c r="A79" s="5" t="s">
        <v>133</v>
      </c>
      <c r="B79" s="3" t="s">
        <v>134</v>
      </c>
      <c r="C79" s="4" t="s">
        <v>6</v>
      </c>
      <c r="D79" s="4" t="s">
        <v>6</v>
      </c>
      <c r="E79" s="30">
        <f>F79/31</f>
        <v>0.66193548387096768</v>
      </c>
      <c r="F79" s="73">
        <f>F76</f>
        <v>20.52</v>
      </c>
    </row>
    <row r="80" spans="1:6" x14ac:dyDescent="0.25">
      <c r="A80" s="5" t="s">
        <v>135</v>
      </c>
      <c r="B80" s="3" t="s">
        <v>136</v>
      </c>
      <c r="C80" s="4" t="s">
        <v>6</v>
      </c>
      <c r="D80" s="4" t="s">
        <v>6</v>
      </c>
      <c r="E80" s="30">
        <f>F80/100</f>
        <v>1.0200000000000001E-2</v>
      </c>
      <c r="F80" s="74">
        <f>F17</f>
        <v>1.02</v>
      </c>
    </row>
    <row r="81" spans="1:6" x14ac:dyDescent="0.25">
      <c r="A81" s="16" t="s">
        <v>137</v>
      </c>
      <c r="B81" s="17" t="s">
        <v>138</v>
      </c>
      <c r="C81" s="7" t="s">
        <v>7</v>
      </c>
      <c r="D81" s="7" t="s">
        <v>7</v>
      </c>
      <c r="E81" s="49"/>
      <c r="F81" s="50"/>
    </row>
    <row r="82" spans="1:6" ht="28.5" customHeight="1" x14ac:dyDescent="0.25">
      <c r="A82" s="5" t="s">
        <v>139</v>
      </c>
      <c r="B82" s="3" t="s">
        <v>140</v>
      </c>
      <c r="C82" s="4" t="s">
        <v>6</v>
      </c>
      <c r="D82" s="4" t="s">
        <v>6</v>
      </c>
      <c r="E82" s="30">
        <f>F82/28</f>
        <v>1.2744047619047618</v>
      </c>
      <c r="F82" s="73">
        <f>F21/6</f>
        <v>35.68333333333333</v>
      </c>
    </row>
    <row r="83" spans="1:6" ht="28.5" x14ac:dyDescent="0.25">
      <c r="A83" s="5" t="s">
        <v>141</v>
      </c>
      <c r="B83" s="3" t="s">
        <v>142</v>
      </c>
      <c r="C83" s="4" t="s">
        <v>6</v>
      </c>
      <c r="D83" s="4" t="s">
        <v>6</v>
      </c>
      <c r="E83" s="30"/>
      <c r="F83" s="73"/>
    </row>
    <row r="84" spans="1:6" ht="28.5" x14ac:dyDescent="0.25">
      <c r="A84" s="5" t="s">
        <v>143</v>
      </c>
      <c r="B84" s="3" t="s">
        <v>144</v>
      </c>
      <c r="C84" s="4" t="s">
        <v>6</v>
      </c>
      <c r="D84" s="4" t="s">
        <v>6</v>
      </c>
      <c r="E84" s="30">
        <f>F84/30</f>
        <v>1.1894444444444443</v>
      </c>
      <c r="F84" s="73">
        <f>F82</f>
        <v>35.68333333333333</v>
      </c>
    </row>
    <row r="85" spans="1:6" ht="28.5" x14ac:dyDescent="0.25">
      <c r="A85" s="5" t="s">
        <v>145</v>
      </c>
      <c r="B85" s="3" t="s">
        <v>146</v>
      </c>
      <c r="C85" s="4" t="s">
        <v>6</v>
      </c>
      <c r="D85" s="4" t="s">
        <v>6</v>
      </c>
      <c r="E85" s="30">
        <f>F85/31</f>
        <v>1.1510752688172041</v>
      </c>
      <c r="F85" s="73">
        <f>F82</f>
        <v>35.68333333333333</v>
      </c>
    </row>
    <row r="86" spans="1:6" x14ac:dyDescent="0.25">
      <c r="A86" s="11" t="s">
        <v>147</v>
      </c>
      <c r="B86" s="3" t="s">
        <v>148</v>
      </c>
      <c r="C86" s="10" t="s">
        <v>6</v>
      </c>
      <c r="D86" s="10" t="s">
        <v>6</v>
      </c>
      <c r="E86" s="30">
        <f>F86/100</f>
        <v>1.8E-3</v>
      </c>
      <c r="F86" s="74">
        <f>F22</f>
        <v>0.18</v>
      </c>
    </row>
    <row r="87" spans="1:6" ht="28.5" customHeight="1" x14ac:dyDescent="0.25">
      <c r="A87" s="16" t="s">
        <v>149</v>
      </c>
      <c r="B87" s="17" t="s">
        <v>150</v>
      </c>
      <c r="C87" s="7" t="s">
        <v>7</v>
      </c>
      <c r="D87" s="7" t="s">
        <v>7</v>
      </c>
      <c r="E87" s="49"/>
      <c r="F87" s="50"/>
    </row>
    <row r="88" spans="1:6" ht="28.5" customHeight="1" x14ac:dyDescent="0.25">
      <c r="A88" s="5" t="s">
        <v>151</v>
      </c>
      <c r="B88" s="3" t="s">
        <v>152</v>
      </c>
      <c r="C88" s="4" t="s">
        <v>6</v>
      </c>
      <c r="D88" s="4" t="s">
        <v>6</v>
      </c>
      <c r="E88" s="30">
        <f>F88/28</f>
        <v>1.0610119047619047</v>
      </c>
      <c r="F88" s="73">
        <f>F26/6</f>
        <v>29.708333333333332</v>
      </c>
    </row>
    <row r="89" spans="1:6" ht="28.5" customHeight="1" x14ac:dyDescent="0.25">
      <c r="A89" s="5" t="s">
        <v>153</v>
      </c>
      <c r="B89" s="3" t="s">
        <v>154</v>
      </c>
      <c r="C89" s="4" t="s">
        <v>6</v>
      </c>
      <c r="D89" s="4" t="s">
        <v>6</v>
      </c>
      <c r="E89" s="30"/>
      <c r="F89" s="73"/>
    </row>
    <row r="90" spans="1:6" ht="28.5" customHeight="1" x14ac:dyDescent="0.25">
      <c r="A90" s="5" t="s">
        <v>155</v>
      </c>
      <c r="B90" s="3" t="s">
        <v>156</v>
      </c>
      <c r="C90" s="4" t="s">
        <v>6</v>
      </c>
      <c r="D90" s="4" t="s">
        <v>6</v>
      </c>
      <c r="E90" s="30">
        <f>F90/30</f>
        <v>0.9902777777777777</v>
      </c>
      <c r="F90" s="73">
        <f>F88</f>
        <v>29.708333333333332</v>
      </c>
    </row>
    <row r="91" spans="1:6" ht="28.5" customHeight="1" x14ac:dyDescent="0.25">
      <c r="A91" s="5" t="s">
        <v>157</v>
      </c>
      <c r="B91" s="3" t="s">
        <v>158</v>
      </c>
      <c r="C91" s="4" t="s">
        <v>6</v>
      </c>
      <c r="D91" s="4" t="s">
        <v>6</v>
      </c>
      <c r="E91" s="30">
        <f>F91/31</f>
        <v>0.95833333333333326</v>
      </c>
      <c r="F91" s="73">
        <f>F88</f>
        <v>29.708333333333332</v>
      </c>
    </row>
    <row r="92" spans="1:6" ht="28.5" customHeight="1" x14ac:dyDescent="0.25">
      <c r="A92" s="5" t="s">
        <v>159</v>
      </c>
      <c r="B92" s="3" t="s">
        <v>160</v>
      </c>
      <c r="C92" s="4" t="s">
        <v>6</v>
      </c>
      <c r="D92" s="4" t="s">
        <v>6</v>
      </c>
      <c r="E92" s="30">
        <f>F92/100</f>
        <v>7.9000000000000008E-3</v>
      </c>
      <c r="F92" s="74">
        <f>F27</f>
        <v>0.79</v>
      </c>
    </row>
    <row r="93" spans="1:6" ht="28.5" customHeight="1" x14ac:dyDescent="0.25">
      <c r="A93" s="16" t="s">
        <v>161</v>
      </c>
      <c r="B93" s="17" t="s">
        <v>162</v>
      </c>
      <c r="C93" s="7" t="s">
        <v>7</v>
      </c>
      <c r="D93" s="7" t="s">
        <v>7</v>
      </c>
      <c r="E93" s="49"/>
      <c r="F93" s="50"/>
    </row>
    <row r="94" spans="1:6" ht="28.5" customHeight="1" x14ac:dyDescent="0.25">
      <c r="A94" s="5" t="s">
        <v>163</v>
      </c>
      <c r="B94" s="3" t="s">
        <v>164</v>
      </c>
      <c r="C94" s="4" t="s">
        <v>6</v>
      </c>
      <c r="D94" s="4" t="s">
        <v>6</v>
      </c>
      <c r="E94" s="30">
        <f>F94/28</f>
        <v>1.1276785714285713</v>
      </c>
      <c r="F94" s="73">
        <f>F31/6</f>
        <v>31.574999999999999</v>
      </c>
    </row>
    <row r="95" spans="1:6" ht="28.5" customHeight="1" x14ac:dyDescent="0.25">
      <c r="A95" s="5" t="s">
        <v>165</v>
      </c>
      <c r="B95" s="3" t="s">
        <v>166</v>
      </c>
      <c r="C95" s="4" t="s">
        <v>6</v>
      </c>
      <c r="D95" s="4" t="s">
        <v>6</v>
      </c>
      <c r="E95" s="30"/>
      <c r="F95" s="73"/>
    </row>
    <row r="96" spans="1:6" ht="28.5" customHeight="1" x14ac:dyDescent="0.25">
      <c r="A96" s="5" t="s">
        <v>167</v>
      </c>
      <c r="B96" s="3" t="s">
        <v>168</v>
      </c>
      <c r="C96" s="4" t="s">
        <v>6</v>
      </c>
      <c r="D96" s="4" t="s">
        <v>6</v>
      </c>
      <c r="E96" s="30">
        <f>F96/30</f>
        <v>1.0525</v>
      </c>
      <c r="F96" s="73">
        <f>F94</f>
        <v>31.574999999999999</v>
      </c>
    </row>
    <row r="97" spans="1:6" ht="28.5" customHeight="1" x14ac:dyDescent="0.25">
      <c r="A97" s="5" t="s">
        <v>169</v>
      </c>
      <c r="B97" s="3" t="s">
        <v>170</v>
      </c>
      <c r="C97" s="4" t="s">
        <v>6</v>
      </c>
      <c r="D97" s="4" t="s">
        <v>6</v>
      </c>
      <c r="E97" s="30">
        <f>F97/31</f>
        <v>1.0185483870967742</v>
      </c>
      <c r="F97" s="73">
        <f>F94</f>
        <v>31.574999999999999</v>
      </c>
    </row>
    <row r="98" spans="1:6" ht="28.5" customHeight="1" x14ac:dyDescent="0.25">
      <c r="A98" s="11" t="s">
        <v>171</v>
      </c>
      <c r="B98" s="3" t="s">
        <v>172</v>
      </c>
      <c r="C98" s="10" t="s">
        <v>6</v>
      </c>
      <c r="D98" s="10" t="s">
        <v>6</v>
      </c>
      <c r="E98" s="30">
        <f>F98/100</f>
        <v>8.3999999999999995E-3</v>
      </c>
      <c r="F98" s="74">
        <f>F32</f>
        <v>0.84</v>
      </c>
    </row>
    <row r="99" spans="1:6" ht="28.5" customHeight="1" x14ac:dyDescent="0.25">
      <c r="A99" s="16" t="s">
        <v>173</v>
      </c>
      <c r="B99" s="17" t="s">
        <v>174</v>
      </c>
      <c r="C99" s="7" t="s">
        <v>7</v>
      </c>
      <c r="D99" s="7" t="s">
        <v>7</v>
      </c>
      <c r="E99" s="49"/>
      <c r="F99" s="50"/>
    </row>
    <row r="100" spans="1:6" ht="28.5" customHeight="1" x14ac:dyDescent="0.25">
      <c r="A100" s="5" t="s">
        <v>175</v>
      </c>
      <c r="B100" s="3" t="s">
        <v>176</v>
      </c>
      <c r="C100" s="4" t="s">
        <v>6</v>
      </c>
      <c r="D100" s="4" t="s">
        <v>6</v>
      </c>
      <c r="E100" s="30">
        <f>F100/28</f>
        <v>0.98011904761904756</v>
      </c>
      <c r="F100" s="73">
        <f>F36/6</f>
        <v>27.443333333333332</v>
      </c>
    </row>
    <row r="101" spans="1:6" ht="28.5" customHeight="1" x14ac:dyDescent="0.25">
      <c r="A101" s="5" t="s">
        <v>177</v>
      </c>
      <c r="B101" s="3" t="s">
        <v>178</v>
      </c>
      <c r="C101" s="4" t="s">
        <v>6</v>
      </c>
      <c r="D101" s="4" t="s">
        <v>6</v>
      </c>
      <c r="E101" s="30"/>
      <c r="F101" s="73"/>
    </row>
    <row r="102" spans="1:6" ht="28.5" customHeight="1" x14ac:dyDescent="0.25">
      <c r="A102" s="5" t="s">
        <v>179</v>
      </c>
      <c r="B102" s="3" t="s">
        <v>180</v>
      </c>
      <c r="C102" s="4" t="s">
        <v>6</v>
      </c>
      <c r="D102" s="4" t="s">
        <v>6</v>
      </c>
      <c r="E102" s="30">
        <f>F102/30</f>
        <v>0.91477777777777769</v>
      </c>
      <c r="F102" s="73">
        <f>F100</f>
        <v>27.443333333333332</v>
      </c>
    </row>
    <row r="103" spans="1:6" ht="28.5" customHeight="1" x14ac:dyDescent="0.25">
      <c r="A103" s="5" t="s">
        <v>181</v>
      </c>
      <c r="B103" s="3" t="s">
        <v>182</v>
      </c>
      <c r="C103" s="4" t="s">
        <v>6</v>
      </c>
      <c r="D103" s="4" t="s">
        <v>6</v>
      </c>
      <c r="E103" s="30">
        <f>F103/31</f>
        <v>0.88526881720430106</v>
      </c>
      <c r="F103" s="73">
        <f>F100</f>
        <v>27.443333333333332</v>
      </c>
    </row>
    <row r="104" spans="1:6" ht="28.5" customHeight="1" x14ac:dyDescent="0.25">
      <c r="A104" s="5" t="s">
        <v>183</v>
      </c>
      <c r="B104" s="3" t="s">
        <v>184</v>
      </c>
      <c r="C104" s="4" t="s">
        <v>6</v>
      </c>
      <c r="D104" s="4" t="s">
        <v>6</v>
      </c>
      <c r="E104" s="30">
        <f>F104/100</f>
        <v>2.0499999999999997E-2</v>
      </c>
      <c r="F104" s="74">
        <f>F37</f>
        <v>2.0499999999999998</v>
      </c>
    </row>
    <row r="105" spans="1:6" ht="15" hidden="1" customHeight="1" x14ac:dyDescent="0.25">
      <c r="A105" s="18" t="s">
        <v>185</v>
      </c>
      <c r="B105" s="13" t="s">
        <v>186</v>
      </c>
      <c r="C105" s="4" t="s">
        <v>6</v>
      </c>
      <c r="D105" s="4" t="s">
        <v>6</v>
      </c>
      <c r="E105" s="47" t="s">
        <v>422</v>
      </c>
      <c r="F105" s="52" t="s">
        <v>422</v>
      </c>
    </row>
    <row r="106" spans="1:6" ht="15" hidden="1" customHeight="1" x14ac:dyDescent="0.25">
      <c r="A106" s="19" t="s">
        <v>187</v>
      </c>
      <c r="B106" s="13" t="s">
        <v>188</v>
      </c>
      <c r="C106" s="10" t="s">
        <v>6</v>
      </c>
      <c r="D106" s="10" t="s">
        <v>6</v>
      </c>
      <c r="E106" s="47" t="s">
        <v>422</v>
      </c>
      <c r="F106" s="52" t="s">
        <v>422</v>
      </c>
    </row>
    <row r="107" spans="1:6" ht="28.5" hidden="1" customHeight="1" x14ac:dyDescent="0.25">
      <c r="A107" s="18" t="s">
        <v>189</v>
      </c>
      <c r="B107" s="13" t="s">
        <v>190</v>
      </c>
      <c r="C107" s="4" t="s">
        <v>6</v>
      </c>
      <c r="D107" s="4" t="s">
        <v>6</v>
      </c>
      <c r="E107" s="30" t="s">
        <v>460</v>
      </c>
      <c r="F107" s="30" t="s">
        <v>460</v>
      </c>
    </row>
    <row r="108" spans="1:6" ht="28.5" hidden="1" customHeight="1" x14ac:dyDescent="0.25">
      <c r="A108" s="19" t="s">
        <v>191</v>
      </c>
      <c r="B108" s="13" t="s">
        <v>192</v>
      </c>
      <c r="C108" s="10" t="s">
        <v>6</v>
      </c>
      <c r="D108" s="10" t="s">
        <v>6</v>
      </c>
      <c r="E108" s="30" t="s">
        <v>460</v>
      </c>
      <c r="F108" s="30" t="s">
        <v>460</v>
      </c>
    </row>
    <row r="109" spans="1:6" ht="28.5" hidden="1" customHeight="1" x14ac:dyDescent="0.25">
      <c r="A109" s="18" t="s">
        <v>193</v>
      </c>
      <c r="B109" s="13" t="s">
        <v>194</v>
      </c>
      <c r="C109" s="4" t="s">
        <v>6</v>
      </c>
      <c r="D109" s="4" t="s">
        <v>6</v>
      </c>
      <c r="E109" s="30" t="s">
        <v>460</v>
      </c>
      <c r="F109" s="30" t="s">
        <v>460</v>
      </c>
    </row>
    <row r="110" spans="1:6" ht="28.5" hidden="1" customHeight="1" x14ac:dyDescent="0.25">
      <c r="A110" s="19" t="s">
        <v>195</v>
      </c>
      <c r="B110" s="13" t="s">
        <v>196</v>
      </c>
      <c r="C110" s="10" t="s">
        <v>6</v>
      </c>
      <c r="D110" s="10" t="s">
        <v>6</v>
      </c>
      <c r="E110" s="30" t="s">
        <v>460</v>
      </c>
      <c r="F110" s="30" t="s">
        <v>460</v>
      </c>
    </row>
    <row r="111" spans="1:6" ht="28.5" hidden="1" customHeight="1" x14ac:dyDescent="0.25">
      <c r="A111" s="18" t="s">
        <v>197</v>
      </c>
      <c r="B111" s="13" t="s">
        <v>198</v>
      </c>
      <c r="C111" s="4" t="s">
        <v>6</v>
      </c>
      <c r="D111" s="4" t="s">
        <v>6</v>
      </c>
      <c r="E111" s="30" t="s">
        <v>460</v>
      </c>
      <c r="F111" s="30" t="s">
        <v>460</v>
      </c>
    </row>
    <row r="112" spans="1:6" ht="15" hidden="1" customHeight="1" x14ac:dyDescent="0.25">
      <c r="A112" s="18" t="s">
        <v>199</v>
      </c>
      <c r="B112" s="18" t="s">
        <v>200</v>
      </c>
      <c r="C112" s="4" t="s">
        <v>7</v>
      </c>
      <c r="D112" s="4" t="s">
        <v>7</v>
      </c>
      <c r="E112" s="49">
        <v>0</v>
      </c>
      <c r="F112" s="50"/>
    </row>
    <row r="113" spans="1:6" ht="15" hidden="1" customHeight="1" x14ac:dyDescent="0.25">
      <c r="A113" s="8" t="s">
        <v>201</v>
      </c>
      <c r="B113" s="8" t="s">
        <v>202</v>
      </c>
      <c r="C113" s="4" t="s">
        <v>6</v>
      </c>
      <c r="D113" s="4" t="s">
        <v>6</v>
      </c>
      <c r="E113" s="47" t="s">
        <v>422</v>
      </c>
      <c r="F113" s="52" t="s">
        <v>422</v>
      </c>
    </row>
    <row r="114" spans="1:6" ht="15" hidden="1" customHeight="1" x14ac:dyDescent="0.25">
      <c r="A114" s="8" t="s">
        <v>203</v>
      </c>
      <c r="B114" s="8" t="s">
        <v>204</v>
      </c>
      <c r="C114" s="4" t="s">
        <v>6</v>
      </c>
      <c r="D114" s="4" t="s">
        <v>6</v>
      </c>
      <c r="E114" s="47" t="s">
        <v>422</v>
      </c>
      <c r="F114" s="52" t="s">
        <v>422</v>
      </c>
    </row>
    <row r="115" spans="1:6" ht="15" hidden="1" customHeight="1" x14ac:dyDescent="0.25">
      <c r="A115" s="8" t="s">
        <v>205</v>
      </c>
      <c r="B115" s="8" t="s">
        <v>206</v>
      </c>
      <c r="C115" s="4" t="s">
        <v>6</v>
      </c>
      <c r="D115" s="4" t="s">
        <v>6</v>
      </c>
      <c r="E115" s="47" t="s">
        <v>422</v>
      </c>
      <c r="F115" s="52" t="s">
        <v>422</v>
      </c>
    </row>
    <row r="116" spans="1:6" ht="15" hidden="1" customHeight="1" x14ac:dyDescent="0.25">
      <c r="A116" s="18" t="s">
        <v>207</v>
      </c>
      <c r="B116" s="18" t="s">
        <v>18</v>
      </c>
      <c r="C116" s="4" t="s">
        <v>7</v>
      </c>
      <c r="D116" s="4" t="s">
        <v>7</v>
      </c>
      <c r="E116" s="53">
        <v>0</v>
      </c>
      <c r="F116" s="54"/>
    </row>
    <row r="117" spans="1:6" ht="15" hidden="1" customHeight="1" x14ac:dyDescent="0.25">
      <c r="A117" s="8" t="s">
        <v>208</v>
      </c>
      <c r="B117" s="8" t="s">
        <v>209</v>
      </c>
      <c r="C117" s="4" t="s">
        <v>6</v>
      </c>
      <c r="D117" s="4" t="s">
        <v>6</v>
      </c>
      <c r="E117" s="47" t="s">
        <v>422</v>
      </c>
      <c r="F117" s="52" t="s">
        <v>422</v>
      </c>
    </row>
    <row r="118" spans="1:6" ht="15" hidden="1" customHeight="1" x14ac:dyDescent="0.25">
      <c r="A118" s="8" t="s">
        <v>210</v>
      </c>
      <c r="B118" s="8" t="s">
        <v>211</v>
      </c>
      <c r="C118" s="4" t="s">
        <v>6</v>
      </c>
      <c r="D118" s="4" t="s">
        <v>6</v>
      </c>
      <c r="E118" s="47" t="s">
        <v>422</v>
      </c>
      <c r="F118" s="52" t="s">
        <v>422</v>
      </c>
    </row>
    <row r="119" spans="1:6" ht="15" hidden="1" customHeight="1" x14ac:dyDescent="0.25">
      <c r="A119" s="8" t="s">
        <v>212</v>
      </c>
      <c r="B119" s="8" t="s">
        <v>213</v>
      </c>
      <c r="C119" s="4" t="s">
        <v>6</v>
      </c>
      <c r="D119" s="4" t="s">
        <v>6</v>
      </c>
      <c r="E119" s="47" t="s">
        <v>422</v>
      </c>
      <c r="F119" s="52" t="s">
        <v>422</v>
      </c>
    </row>
    <row r="120" spans="1:6" ht="15" hidden="1" customHeight="1" x14ac:dyDescent="0.25">
      <c r="A120" s="18" t="s">
        <v>214</v>
      </c>
      <c r="B120" s="18" t="s">
        <v>28</v>
      </c>
      <c r="C120" s="4" t="s">
        <v>7</v>
      </c>
      <c r="D120" s="4" t="s">
        <v>7</v>
      </c>
      <c r="E120" s="49">
        <v>0</v>
      </c>
      <c r="F120" s="50"/>
    </row>
    <row r="121" spans="1:6" ht="15" hidden="1" customHeight="1" x14ac:dyDescent="0.25">
      <c r="A121" s="8" t="s">
        <v>215</v>
      </c>
      <c r="B121" s="8" t="s">
        <v>216</v>
      </c>
      <c r="C121" s="4" t="s">
        <v>6</v>
      </c>
      <c r="D121" s="4" t="s">
        <v>6</v>
      </c>
      <c r="E121" s="47" t="s">
        <v>422</v>
      </c>
      <c r="F121" s="52" t="s">
        <v>422</v>
      </c>
    </row>
    <row r="122" spans="1:6" ht="15" hidden="1" customHeight="1" x14ac:dyDescent="0.25">
      <c r="A122" s="8" t="s">
        <v>217</v>
      </c>
      <c r="B122" s="8" t="s">
        <v>218</v>
      </c>
      <c r="C122" s="4" t="s">
        <v>6</v>
      </c>
      <c r="D122" s="4" t="s">
        <v>6</v>
      </c>
      <c r="E122" s="47" t="s">
        <v>422</v>
      </c>
      <c r="F122" s="52" t="s">
        <v>422</v>
      </c>
    </row>
    <row r="123" spans="1:6" ht="15" hidden="1" customHeight="1" x14ac:dyDescent="0.25">
      <c r="A123" s="8" t="s">
        <v>219</v>
      </c>
      <c r="B123" s="8" t="s">
        <v>220</v>
      </c>
      <c r="C123" s="4" t="s">
        <v>6</v>
      </c>
      <c r="D123" s="4" t="s">
        <v>6</v>
      </c>
      <c r="E123" s="47" t="s">
        <v>422</v>
      </c>
      <c r="F123" s="52" t="s">
        <v>422</v>
      </c>
    </row>
    <row r="124" spans="1:6" ht="15" hidden="1" customHeight="1" x14ac:dyDescent="0.25">
      <c r="A124" s="18" t="s">
        <v>221</v>
      </c>
      <c r="B124" s="18" t="s">
        <v>38</v>
      </c>
      <c r="C124" s="4" t="s">
        <v>7</v>
      </c>
      <c r="D124" s="4" t="s">
        <v>7</v>
      </c>
      <c r="E124" s="49">
        <v>0</v>
      </c>
      <c r="F124" s="50"/>
    </row>
    <row r="125" spans="1:6" ht="15" hidden="1" customHeight="1" x14ac:dyDescent="0.25">
      <c r="A125" s="8" t="s">
        <v>222</v>
      </c>
      <c r="B125" s="8" t="s">
        <v>223</v>
      </c>
      <c r="C125" s="4" t="s">
        <v>6</v>
      </c>
      <c r="D125" s="4" t="s">
        <v>6</v>
      </c>
      <c r="E125" s="47" t="s">
        <v>422</v>
      </c>
      <c r="F125" s="52" t="s">
        <v>422</v>
      </c>
    </row>
    <row r="126" spans="1:6" ht="15" hidden="1" customHeight="1" x14ac:dyDescent="0.25">
      <c r="A126" s="8" t="s">
        <v>224</v>
      </c>
      <c r="B126" s="8" t="s">
        <v>225</v>
      </c>
      <c r="C126" s="4" t="s">
        <v>6</v>
      </c>
      <c r="D126" s="4" t="s">
        <v>6</v>
      </c>
      <c r="E126" s="47" t="s">
        <v>422</v>
      </c>
      <c r="F126" s="52" t="s">
        <v>422</v>
      </c>
    </row>
    <row r="127" spans="1:6" ht="15" hidden="1" customHeight="1" x14ac:dyDescent="0.25">
      <c r="A127" s="8" t="s">
        <v>226</v>
      </c>
      <c r="B127" s="8" t="s">
        <v>227</v>
      </c>
      <c r="C127" s="4" t="s">
        <v>6</v>
      </c>
      <c r="D127" s="4" t="s">
        <v>6</v>
      </c>
      <c r="E127" s="47" t="s">
        <v>422</v>
      </c>
      <c r="F127" s="52" t="s">
        <v>422</v>
      </c>
    </row>
    <row r="128" spans="1:6" ht="15" hidden="1" customHeight="1" x14ac:dyDescent="0.25">
      <c r="A128" s="18" t="s">
        <v>228</v>
      </c>
      <c r="B128" s="18" t="s">
        <v>48</v>
      </c>
      <c r="C128" s="4" t="s">
        <v>7</v>
      </c>
      <c r="D128" s="4" t="s">
        <v>7</v>
      </c>
      <c r="E128" s="53">
        <v>0</v>
      </c>
      <c r="F128" s="54"/>
    </row>
    <row r="129" spans="1:6" ht="15" hidden="1" customHeight="1" x14ac:dyDescent="0.25">
      <c r="A129" s="8" t="s">
        <v>229</v>
      </c>
      <c r="B129" s="8" t="s">
        <v>230</v>
      </c>
      <c r="C129" s="4" t="s">
        <v>6</v>
      </c>
      <c r="D129" s="4" t="s">
        <v>6</v>
      </c>
      <c r="E129" s="47" t="s">
        <v>422</v>
      </c>
      <c r="F129" s="52" t="s">
        <v>422</v>
      </c>
    </row>
    <row r="130" spans="1:6" ht="15" hidden="1" customHeight="1" x14ac:dyDescent="0.25">
      <c r="A130" s="8" t="s">
        <v>231</v>
      </c>
      <c r="B130" s="8" t="s">
        <v>232</v>
      </c>
      <c r="C130" s="4" t="s">
        <v>6</v>
      </c>
      <c r="D130" s="4" t="s">
        <v>6</v>
      </c>
      <c r="E130" s="47" t="s">
        <v>422</v>
      </c>
      <c r="F130" s="52" t="s">
        <v>422</v>
      </c>
    </row>
    <row r="131" spans="1:6" ht="15" hidden="1" customHeight="1" x14ac:dyDescent="0.25">
      <c r="A131" s="8" t="s">
        <v>233</v>
      </c>
      <c r="B131" s="8" t="s">
        <v>234</v>
      </c>
      <c r="C131" s="4" t="s">
        <v>6</v>
      </c>
      <c r="D131" s="4" t="s">
        <v>6</v>
      </c>
      <c r="E131" s="47" t="s">
        <v>422</v>
      </c>
      <c r="F131" s="52" t="s">
        <v>422</v>
      </c>
    </row>
    <row r="132" spans="1:6" ht="15" hidden="1" customHeight="1" x14ac:dyDescent="0.25">
      <c r="A132" s="18" t="s">
        <v>235</v>
      </c>
      <c r="B132" s="18" t="s">
        <v>58</v>
      </c>
      <c r="C132" s="4" t="s">
        <v>7</v>
      </c>
      <c r="D132" s="4" t="s">
        <v>7</v>
      </c>
      <c r="E132" s="53">
        <v>0</v>
      </c>
      <c r="F132" s="54"/>
    </row>
    <row r="133" spans="1:6" ht="15" hidden="1" customHeight="1" x14ac:dyDescent="0.25">
      <c r="A133" s="8" t="s">
        <v>236</v>
      </c>
      <c r="B133" s="8" t="s">
        <v>237</v>
      </c>
      <c r="C133" s="4" t="s">
        <v>6</v>
      </c>
      <c r="D133" s="4" t="s">
        <v>6</v>
      </c>
      <c r="E133" s="47" t="s">
        <v>422</v>
      </c>
      <c r="F133" s="52" t="s">
        <v>422</v>
      </c>
    </row>
    <row r="134" spans="1:6" ht="15" hidden="1" customHeight="1" x14ac:dyDescent="0.25">
      <c r="A134" s="8" t="s">
        <v>238</v>
      </c>
      <c r="B134" s="8" t="s">
        <v>239</v>
      </c>
      <c r="C134" s="4" t="s">
        <v>6</v>
      </c>
      <c r="D134" s="4" t="s">
        <v>6</v>
      </c>
      <c r="E134" s="47" t="s">
        <v>422</v>
      </c>
      <c r="F134" s="52" t="s">
        <v>422</v>
      </c>
    </row>
    <row r="135" spans="1:6" ht="15" hidden="1" customHeight="1" x14ac:dyDescent="0.25">
      <c r="A135" s="8" t="s">
        <v>240</v>
      </c>
      <c r="B135" s="8" t="s">
        <v>241</v>
      </c>
      <c r="C135" s="4" t="s">
        <v>6</v>
      </c>
      <c r="D135" s="4" t="s">
        <v>6</v>
      </c>
      <c r="E135" s="47" t="s">
        <v>422</v>
      </c>
      <c r="F135" s="52" t="s">
        <v>422</v>
      </c>
    </row>
    <row r="136" spans="1:6" ht="15" hidden="1" customHeight="1" x14ac:dyDescent="0.25">
      <c r="A136" s="18" t="s">
        <v>242</v>
      </c>
      <c r="B136" s="18" t="s">
        <v>68</v>
      </c>
      <c r="C136" s="4" t="s">
        <v>7</v>
      </c>
      <c r="D136" s="4" t="s">
        <v>7</v>
      </c>
      <c r="E136" s="53">
        <v>0</v>
      </c>
      <c r="F136" s="54"/>
    </row>
    <row r="137" spans="1:6" ht="15" hidden="1" customHeight="1" x14ac:dyDescent="0.25">
      <c r="A137" s="8" t="s">
        <v>243</v>
      </c>
      <c r="B137" s="8" t="s">
        <v>244</v>
      </c>
      <c r="C137" s="4" t="s">
        <v>6</v>
      </c>
      <c r="D137" s="4" t="s">
        <v>6</v>
      </c>
      <c r="E137" s="47" t="s">
        <v>422</v>
      </c>
      <c r="F137" s="52" t="s">
        <v>422</v>
      </c>
    </row>
    <row r="138" spans="1:6" ht="15" hidden="1" customHeight="1" x14ac:dyDescent="0.25">
      <c r="A138" s="8" t="s">
        <v>245</v>
      </c>
      <c r="B138" s="8" t="s">
        <v>246</v>
      </c>
      <c r="C138" s="4" t="s">
        <v>6</v>
      </c>
      <c r="D138" s="4" t="s">
        <v>6</v>
      </c>
      <c r="E138" s="47" t="s">
        <v>422</v>
      </c>
      <c r="F138" s="52" t="s">
        <v>422</v>
      </c>
    </row>
    <row r="139" spans="1:6" ht="15" hidden="1" customHeight="1" x14ac:dyDescent="0.25">
      <c r="A139" s="8" t="s">
        <v>247</v>
      </c>
      <c r="B139" s="8" t="s">
        <v>248</v>
      </c>
      <c r="C139" s="4" t="s">
        <v>6</v>
      </c>
      <c r="D139" s="4" t="s">
        <v>6</v>
      </c>
      <c r="E139" s="47" t="s">
        <v>422</v>
      </c>
      <c r="F139" s="52" t="s">
        <v>422</v>
      </c>
    </row>
    <row r="140" spans="1:6" ht="28.5" hidden="1" customHeight="1" x14ac:dyDescent="0.25">
      <c r="A140" s="18" t="s">
        <v>249</v>
      </c>
      <c r="B140" s="13" t="s">
        <v>250</v>
      </c>
      <c r="C140" s="4" t="s">
        <v>6</v>
      </c>
      <c r="D140" s="4" t="s">
        <v>6</v>
      </c>
      <c r="E140" s="53" t="s">
        <v>422</v>
      </c>
      <c r="F140" s="54" t="s">
        <v>422</v>
      </c>
    </row>
    <row r="141" spans="1:6" ht="28.5" hidden="1" customHeight="1" x14ac:dyDescent="0.25">
      <c r="A141" s="18" t="s">
        <v>251</v>
      </c>
      <c r="B141" s="13" t="s">
        <v>252</v>
      </c>
      <c r="C141" s="4" t="s">
        <v>6</v>
      </c>
      <c r="D141" s="4" t="s">
        <v>6</v>
      </c>
      <c r="E141" s="53" t="s">
        <v>422</v>
      </c>
      <c r="F141" s="54" t="s">
        <v>422</v>
      </c>
    </row>
    <row r="142" spans="1:6" ht="28.5" hidden="1" x14ac:dyDescent="0.25">
      <c r="A142" s="18" t="s">
        <v>253</v>
      </c>
      <c r="B142" s="13" t="s">
        <v>254</v>
      </c>
      <c r="C142" s="4" t="s">
        <v>6</v>
      </c>
      <c r="D142" s="4" t="s">
        <v>6</v>
      </c>
      <c r="E142" s="30" t="s">
        <v>460</v>
      </c>
      <c r="F142" s="30" t="s">
        <v>460</v>
      </c>
    </row>
    <row r="143" spans="1:6" ht="28.5" hidden="1" x14ac:dyDescent="0.25">
      <c r="A143" s="18" t="s">
        <v>255</v>
      </c>
      <c r="B143" s="13" t="s">
        <v>256</v>
      </c>
      <c r="C143" s="4" t="s">
        <v>6</v>
      </c>
      <c r="D143" s="4" t="s">
        <v>6</v>
      </c>
      <c r="E143" s="30" t="s">
        <v>460</v>
      </c>
      <c r="F143" s="30" t="s">
        <v>460</v>
      </c>
    </row>
    <row r="144" spans="1:6" ht="71.25" x14ac:dyDescent="0.25">
      <c r="A144" s="77" t="s">
        <v>486</v>
      </c>
      <c r="B144" s="78" t="s">
        <v>487</v>
      </c>
      <c r="C144" s="79" t="s">
        <v>6</v>
      </c>
      <c r="D144" s="79" t="s">
        <v>6</v>
      </c>
      <c r="E144" s="40">
        <f>F144/365</f>
        <v>0.34550684931506848</v>
      </c>
      <c r="F144" s="41">
        <v>126.11</v>
      </c>
    </row>
    <row r="145" spans="1:6" ht="71.25" x14ac:dyDescent="0.25">
      <c r="A145" s="77" t="s">
        <v>488</v>
      </c>
      <c r="B145" s="78" t="s">
        <v>489</v>
      </c>
      <c r="C145" s="79" t="s">
        <v>6</v>
      </c>
      <c r="D145" s="79" t="s">
        <v>6</v>
      </c>
      <c r="E145" s="40"/>
      <c r="F145" s="81"/>
    </row>
    <row r="146" spans="1:6" ht="71.25" x14ac:dyDescent="0.25">
      <c r="A146" s="77" t="s">
        <v>490</v>
      </c>
      <c r="B146" s="78" t="s">
        <v>491</v>
      </c>
      <c r="C146" s="79" t="s">
        <v>6</v>
      </c>
      <c r="D146" s="79" t="s">
        <v>6</v>
      </c>
      <c r="E146" s="40">
        <f t="shared" ref="E146:E151" si="3">F146/365</f>
        <v>0.34550684931506848</v>
      </c>
      <c r="F146" s="80">
        <f>F144</f>
        <v>126.11</v>
      </c>
    </row>
    <row r="147" spans="1:6" ht="71.25" x14ac:dyDescent="0.25">
      <c r="A147" s="77" t="s">
        <v>492</v>
      </c>
      <c r="B147" s="78" t="s">
        <v>493</v>
      </c>
      <c r="C147" s="79" t="s">
        <v>6</v>
      </c>
      <c r="D147" s="79" t="s">
        <v>6</v>
      </c>
      <c r="E147" s="40">
        <f t="shared" si="3"/>
        <v>0.34550684931506848</v>
      </c>
      <c r="F147" s="80">
        <f>F144</f>
        <v>126.11</v>
      </c>
    </row>
    <row r="148" spans="1:6" ht="71.25" x14ac:dyDescent="0.25">
      <c r="A148" s="77" t="s">
        <v>494</v>
      </c>
      <c r="B148" s="78" t="s">
        <v>495</v>
      </c>
      <c r="C148" s="79" t="s">
        <v>6</v>
      </c>
      <c r="D148" s="79" t="s">
        <v>6</v>
      </c>
      <c r="E148" s="40">
        <f t="shared" si="3"/>
        <v>0.34550684931506848</v>
      </c>
      <c r="F148" s="80">
        <f>F147</f>
        <v>126.11</v>
      </c>
    </row>
    <row r="149" spans="1:6" ht="71.25" x14ac:dyDescent="0.25">
      <c r="A149" s="77" t="s">
        <v>496</v>
      </c>
      <c r="B149" s="78" t="s">
        <v>497</v>
      </c>
      <c r="C149" s="79" t="s">
        <v>6</v>
      </c>
      <c r="D149" s="79" t="s">
        <v>6</v>
      </c>
      <c r="E149" s="40"/>
      <c r="F149" s="80"/>
    </row>
    <row r="150" spans="1:6" ht="71.25" x14ac:dyDescent="0.25">
      <c r="A150" s="77" t="s">
        <v>498</v>
      </c>
      <c r="B150" s="78" t="s">
        <v>499</v>
      </c>
      <c r="C150" s="79" t="s">
        <v>6</v>
      </c>
      <c r="D150" s="79" t="s">
        <v>6</v>
      </c>
      <c r="E150" s="40">
        <f t="shared" si="3"/>
        <v>0.34550684931506848</v>
      </c>
      <c r="F150" s="80">
        <f>F148</f>
        <v>126.11</v>
      </c>
    </row>
    <row r="151" spans="1:6" ht="71.25" x14ac:dyDescent="0.25">
      <c r="A151" s="77" t="s">
        <v>500</v>
      </c>
      <c r="B151" s="78" t="s">
        <v>501</v>
      </c>
      <c r="C151" s="79" t="s">
        <v>6</v>
      </c>
      <c r="D151" s="79" t="s">
        <v>6</v>
      </c>
      <c r="E151" s="40">
        <f t="shared" si="3"/>
        <v>0.34550684931506848</v>
      </c>
      <c r="F151" s="80">
        <f>F150</f>
        <v>126.11</v>
      </c>
    </row>
    <row r="152" spans="1:6" ht="28.5" x14ac:dyDescent="0.25">
      <c r="A152" s="18" t="s">
        <v>257</v>
      </c>
      <c r="B152" s="13" t="s">
        <v>258</v>
      </c>
      <c r="C152" s="4" t="s">
        <v>6</v>
      </c>
      <c r="D152" s="4" t="s">
        <v>6</v>
      </c>
      <c r="E152" s="30">
        <f t="shared" ref="E152:E169" si="4">F152/365</f>
        <v>2.6063561643835618</v>
      </c>
      <c r="F152" s="34">
        <v>951.32</v>
      </c>
    </row>
    <row r="153" spans="1:6" ht="42.75" customHeight="1" x14ac:dyDescent="0.25">
      <c r="A153" s="18" t="s">
        <v>259</v>
      </c>
      <c r="B153" s="13" t="s">
        <v>260</v>
      </c>
      <c r="C153" s="4" t="s">
        <v>6</v>
      </c>
      <c r="D153" s="4" t="s">
        <v>6</v>
      </c>
      <c r="E153" s="30">
        <f t="shared" si="4"/>
        <v>0.27397260273972601</v>
      </c>
      <c r="F153" s="34">
        <v>100</v>
      </c>
    </row>
    <row r="154" spans="1:6" ht="42.75" customHeight="1" x14ac:dyDescent="0.25">
      <c r="A154" s="18" t="s">
        <v>261</v>
      </c>
      <c r="B154" s="13" t="s">
        <v>262</v>
      </c>
      <c r="C154" s="4" t="s">
        <v>6</v>
      </c>
      <c r="D154" s="4" t="s">
        <v>6</v>
      </c>
      <c r="E154" s="30">
        <f t="shared" si="4"/>
        <v>1.765068493150685</v>
      </c>
      <c r="F154" s="34">
        <v>644.25</v>
      </c>
    </row>
    <row r="155" spans="1:6" ht="42.75" customHeight="1" x14ac:dyDescent="0.25">
      <c r="A155" s="18" t="s">
        <v>263</v>
      </c>
      <c r="B155" s="13" t="s">
        <v>264</v>
      </c>
      <c r="C155" s="4" t="s">
        <v>6</v>
      </c>
      <c r="D155" s="4" t="s">
        <v>6</v>
      </c>
      <c r="E155" s="30">
        <f t="shared" si="4"/>
        <v>5.4794520547945202E-2</v>
      </c>
      <c r="F155" s="34">
        <v>20</v>
      </c>
    </row>
    <row r="156" spans="1:6" ht="42.75" customHeight="1" x14ac:dyDescent="0.25">
      <c r="A156" s="18" t="s">
        <v>265</v>
      </c>
      <c r="B156" s="13" t="s">
        <v>266</v>
      </c>
      <c r="C156" s="4" t="s">
        <v>6</v>
      </c>
      <c r="D156" s="4" t="s">
        <v>6</v>
      </c>
      <c r="E156" s="30">
        <f t="shared" si="4"/>
        <v>6.8493150684931503E-2</v>
      </c>
      <c r="F156" s="34">
        <v>25</v>
      </c>
    </row>
    <row r="157" spans="1:6" ht="42.75" customHeight="1" x14ac:dyDescent="0.25">
      <c r="A157" s="18" t="s">
        <v>267</v>
      </c>
      <c r="B157" s="13" t="s">
        <v>268</v>
      </c>
      <c r="C157" s="4" t="s">
        <v>6</v>
      </c>
      <c r="D157" s="4" t="s">
        <v>6</v>
      </c>
      <c r="E157" s="30">
        <f t="shared" si="4"/>
        <v>4.1643835616438356E-2</v>
      </c>
      <c r="F157" s="34">
        <v>15.2</v>
      </c>
    </row>
    <row r="158" spans="1:6" ht="42.75" customHeight="1" x14ac:dyDescent="0.25">
      <c r="A158" s="18" t="s">
        <v>269</v>
      </c>
      <c r="B158" s="13" t="s">
        <v>270</v>
      </c>
      <c r="C158" s="4" t="s">
        <v>6</v>
      </c>
      <c r="D158" s="4" t="s">
        <v>6</v>
      </c>
      <c r="E158" s="30">
        <f t="shared" si="4"/>
        <v>6.8657534246575336E-2</v>
      </c>
      <c r="F158" s="34">
        <v>25.06</v>
      </c>
    </row>
    <row r="159" spans="1:6" ht="42.75" customHeight="1" x14ac:dyDescent="0.25">
      <c r="A159" s="18" t="s">
        <v>271</v>
      </c>
      <c r="B159" s="13" t="s">
        <v>272</v>
      </c>
      <c r="C159" s="4" t="s">
        <v>6</v>
      </c>
      <c r="D159" s="4" t="s">
        <v>6</v>
      </c>
      <c r="E159" s="30">
        <f t="shared" si="4"/>
        <v>4.1643835616438356E-2</v>
      </c>
      <c r="F159" s="34">
        <v>15.2</v>
      </c>
    </row>
    <row r="160" spans="1:6" ht="42.75" customHeight="1" x14ac:dyDescent="0.25">
      <c r="A160" s="18" t="s">
        <v>273</v>
      </c>
      <c r="B160" s="13" t="s">
        <v>274</v>
      </c>
      <c r="C160" s="4" t="s">
        <v>6</v>
      </c>
      <c r="D160" s="4" t="s">
        <v>6</v>
      </c>
      <c r="E160" s="30">
        <f t="shared" si="4"/>
        <v>6.8657534246575336E-2</v>
      </c>
      <c r="F160" s="34">
        <v>25.06</v>
      </c>
    </row>
    <row r="161" spans="1:6" ht="42.75" customHeight="1" x14ac:dyDescent="0.25">
      <c r="A161" s="18" t="s">
        <v>275</v>
      </c>
      <c r="B161" s="13" t="s">
        <v>276</v>
      </c>
      <c r="C161" s="4" t="s">
        <v>6</v>
      </c>
      <c r="D161" s="4" t="s">
        <v>6</v>
      </c>
      <c r="E161" s="30">
        <f t="shared" si="4"/>
        <v>6.8657534246575336E-2</v>
      </c>
      <c r="F161" s="34">
        <v>25.06</v>
      </c>
    </row>
    <row r="162" spans="1:6" ht="42.75" customHeight="1" x14ac:dyDescent="0.25">
      <c r="A162" s="18" t="s">
        <v>277</v>
      </c>
      <c r="B162" s="13" t="s">
        <v>462</v>
      </c>
      <c r="C162" s="4" t="s">
        <v>6</v>
      </c>
      <c r="D162" s="4" t="s">
        <v>6</v>
      </c>
      <c r="E162" s="30">
        <f t="shared" si="4"/>
        <v>2.1917808219178081</v>
      </c>
      <c r="F162" s="34">
        <v>800</v>
      </c>
    </row>
    <row r="163" spans="1:6" ht="42.75" customHeight="1" x14ac:dyDescent="0.25">
      <c r="A163" s="18" t="s">
        <v>278</v>
      </c>
      <c r="B163" s="13" t="s">
        <v>279</v>
      </c>
      <c r="C163" s="4" t="s">
        <v>6</v>
      </c>
      <c r="D163" s="4" t="s">
        <v>6</v>
      </c>
      <c r="E163" s="30">
        <f t="shared" si="4"/>
        <v>0.11027397260273973</v>
      </c>
      <c r="F163" s="34">
        <v>40.25</v>
      </c>
    </row>
    <row r="164" spans="1:6" ht="42.75" customHeight="1" x14ac:dyDescent="0.25">
      <c r="A164" s="18" t="s">
        <v>280</v>
      </c>
      <c r="B164" s="13" t="s">
        <v>281</v>
      </c>
      <c r="C164" s="4" t="s">
        <v>6</v>
      </c>
      <c r="D164" s="4" t="s">
        <v>6</v>
      </c>
      <c r="E164" s="30">
        <f t="shared" si="4"/>
        <v>7.5506849315068486E-2</v>
      </c>
      <c r="F164" s="34">
        <v>27.56</v>
      </c>
    </row>
    <row r="165" spans="1:6" ht="42.75" customHeight="1" x14ac:dyDescent="0.25">
      <c r="A165" s="18" t="s">
        <v>282</v>
      </c>
      <c r="B165" s="13" t="s">
        <v>283</v>
      </c>
      <c r="C165" s="4" t="s">
        <v>6</v>
      </c>
      <c r="D165" s="4" t="s">
        <v>6</v>
      </c>
      <c r="E165" s="30">
        <f t="shared" si="4"/>
        <v>5.5890410958904103E-2</v>
      </c>
      <c r="F165" s="34">
        <v>20.399999999999999</v>
      </c>
    </row>
    <row r="166" spans="1:6" ht="42.75" customHeight="1" x14ac:dyDescent="0.25">
      <c r="A166" s="18" t="s">
        <v>284</v>
      </c>
      <c r="B166" s="13" t="s">
        <v>285</v>
      </c>
      <c r="C166" s="4" t="s">
        <v>6</v>
      </c>
      <c r="D166" s="4" t="s">
        <v>6</v>
      </c>
      <c r="E166" s="30">
        <f t="shared" si="4"/>
        <v>8.2904109589041097E-2</v>
      </c>
      <c r="F166" s="34">
        <v>30.26</v>
      </c>
    </row>
    <row r="167" spans="1:6" ht="42.75" customHeight="1" x14ac:dyDescent="0.25">
      <c r="A167" s="18" t="s">
        <v>286</v>
      </c>
      <c r="B167" s="13" t="s">
        <v>287</v>
      </c>
      <c r="C167" s="4" t="s">
        <v>6</v>
      </c>
      <c r="D167" s="4" t="s">
        <v>6</v>
      </c>
      <c r="E167" s="30">
        <f t="shared" si="4"/>
        <v>5.5890410958904103E-2</v>
      </c>
      <c r="F167" s="34">
        <v>20.399999999999999</v>
      </c>
    </row>
    <row r="168" spans="1:6" ht="42.75" customHeight="1" x14ac:dyDescent="0.25">
      <c r="A168" s="18" t="s">
        <v>288</v>
      </c>
      <c r="B168" s="13" t="s">
        <v>289</v>
      </c>
      <c r="C168" s="4" t="s">
        <v>6</v>
      </c>
      <c r="D168" s="4" t="s">
        <v>6</v>
      </c>
      <c r="E168" s="30">
        <f t="shared" si="4"/>
        <v>8.2904109589041097E-2</v>
      </c>
      <c r="F168" s="34">
        <v>30.26</v>
      </c>
    </row>
    <row r="169" spans="1:6" ht="42.75" customHeight="1" x14ac:dyDescent="0.25">
      <c r="A169" s="18" t="s">
        <v>290</v>
      </c>
      <c r="B169" s="13" t="s">
        <v>291</v>
      </c>
      <c r="C169" s="4" t="s">
        <v>6</v>
      </c>
      <c r="D169" s="4" t="s">
        <v>6</v>
      </c>
      <c r="E169" s="30">
        <f t="shared" si="4"/>
        <v>0.12452054794520549</v>
      </c>
      <c r="F169" s="34">
        <v>45.45</v>
      </c>
    </row>
    <row r="170" spans="1:6" ht="42.75" hidden="1" customHeight="1" x14ac:dyDescent="0.25">
      <c r="A170" s="18" t="s">
        <v>292</v>
      </c>
      <c r="B170" s="13" t="s">
        <v>293</v>
      </c>
      <c r="C170" s="4" t="s">
        <v>6</v>
      </c>
      <c r="D170" s="4" t="s">
        <v>6</v>
      </c>
      <c r="E170" s="30" t="s">
        <v>422</v>
      </c>
      <c r="F170" s="34" t="s">
        <v>422</v>
      </c>
    </row>
    <row r="171" spans="1:6" ht="42.75" customHeight="1" x14ac:dyDescent="0.25">
      <c r="A171" s="18" t="s">
        <v>294</v>
      </c>
      <c r="B171" s="13" t="s">
        <v>295</v>
      </c>
      <c r="C171" s="4" t="s">
        <v>6</v>
      </c>
      <c r="D171" s="4" t="s">
        <v>6</v>
      </c>
      <c r="E171" s="30">
        <f t="shared" ref="E171:E177" si="5">F171/365</f>
        <v>0.22917808219178085</v>
      </c>
      <c r="F171" s="34">
        <v>83.65</v>
      </c>
    </row>
    <row r="172" spans="1:6" ht="42.75" customHeight="1" x14ac:dyDescent="0.25">
      <c r="A172" s="18" t="s">
        <v>296</v>
      </c>
      <c r="B172" s="13" t="s">
        <v>297</v>
      </c>
      <c r="C172" s="4" t="s">
        <v>6</v>
      </c>
      <c r="D172" s="4" t="s">
        <v>6</v>
      </c>
      <c r="E172" s="30">
        <f t="shared" si="5"/>
        <v>8.9753424657534248E-2</v>
      </c>
      <c r="F172" s="34">
        <v>32.76</v>
      </c>
    </row>
    <row r="173" spans="1:6" ht="42.75" customHeight="1" x14ac:dyDescent="0.25">
      <c r="A173" s="18" t="s">
        <v>298</v>
      </c>
      <c r="B173" s="13" t="s">
        <v>299</v>
      </c>
      <c r="C173" s="4" t="s">
        <v>6</v>
      </c>
      <c r="D173" s="4" t="s">
        <v>6</v>
      </c>
      <c r="E173" s="30">
        <f t="shared" si="5"/>
        <v>8.438356164383562E-2</v>
      </c>
      <c r="F173" s="34">
        <v>30.8</v>
      </c>
    </row>
    <row r="174" spans="1:6" ht="42.75" customHeight="1" x14ac:dyDescent="0.25">
      <c r="A174" s="18" t="s">
        <v>300</v>
      </c>
      <c r="B174" s="13" t="s">
        <v>301</v>
      </c>
      <c r="C174" s="4" t="s">
        <v>6</v>
      </c>
      <c r="D174" s="4" t="s">
        <v>6</v>
      </c>
      <c r="E174" s="30">
        <f t="shared" si="5"/>
        <v>0.11139726027397259</v>
      </c>
      <c r="F174" s="34">
        <v>40.659999999999997</v>
      </c>
    </row>
    <row r="175" spans="1:6" ht="42.75" customHeight="1" x14ac:dyDescent="0.25">
      <c r="A175" s="18" t="s">
        <v>302</v>
      </c>
      <c r="B175" s="13" t="s">
        <v>303</v>
      </c>
      <c r="C175" s="4" t="s">
        <v>6</v>
      </c>
      <c r="D175" s="4" t="s">
        <v>6</v>
      </c>
      <c r="E175" s="30">
        <f t="shared" si="5"/>
        <v>8.438356164383562E-2</v>
      </c>
      <c r="F175" s="34">
        <v>30.8</v>
      </c>
    </row>
    <row r="176" spans="1:6" ht="42.75" customHeight="1" x14ac:dyDescent="0.25">
      <c r="A176" s="18" t="s">
        <v>304</v>
      </c>
      <c r="B176" s="13" t="s">
        <v>305</v>
      </c>
      <c r="C176" s="4" t="s">
        <v>6</v>
      </c>
      <c r="D176" s="4" t="s">
        <v>6</v>
      </c>
      <c r="E176" s="30">
        <f t="shared" si="5"/>
        <v>0.11139726027397259</v>
      </c>
      <c r="F176" s="34">
        <v>40.659999999999997</v>
      </c>
    </row>
    <row r="177" spans="1:6" ht="42.75" customHeight="1" x14ac:dyDescent="0.25">
      <c r="A177" s="18" t="s">
        <v>306</v>
      </c>
      <c r="B177" s="13" t="s">
        <v>307</v>
      </c>
      <c r="C177" s="4" t="s">
        <v>6</v>
      </c>
      <c r="D177" s="4" t="s">
        <v>6</v>
      </c>
      <c r="E177" s="30">
        <f t="shared" si="5"/>
        <v>0.153013698630137</v>
      </c>
      <c r="F177" s="34">
        <v>55.85</v>
      </c>
    </row>
    <row r="178" spans="1:6" ht="28.5" hidden="1" customHeight="1" x14ac:dyDescent="0.25">
      <c r="A178" s="18" t="s">
        <v>308</v>
      </c>
      <c r="B178" s="13" t="s">
        <v>309</v>
      </c>
      <c r="C178" s="4" t="s">
        <v>6</v>
      </c>
      <c r="D178" s="4" t="s">
        <v>6</v>
      </c>
      <c r="E178" s="30" t="s">
        <v>422</v>
      </c>
      <c r="F178" s="34" t="s">
        <v>422</v>
      </c>
    </row>
    <row r="179" spans="1:6" ht="42.75" customHeight="1" x14ac:dyDescent="0.25">
      <c r="A179" s="18" t="s">
        <v>310</v>
      </c>
      <c r="B179" s="13" t="s">
        <v>311</v>
      </c>
      <c r="C179" s="4" t="s">
        <v>6</v>
      </c>
      <c r="D179" s="4" t="s">
        <v>6</v>
      </c>
      <c r="E179" s="30">
        <f t="shared" ref="E179:E185" si="6">F179/365</f>
        <v>0.25767123287671234</v>
      </c>
      <c r="F179" s="34">
        <v>94.05</v>
      </c>
    </row>
    <row r="180" spans="1:6" ht="28.5" x14ac:dyDescent="0.25">
      <c r="A180" s="18" t="s">
        <v>312</v>
      </c>
      <c r="B180" s="13" t="s">
        <v>313</v>
      </c>
      <c r="C180" s="4" t="s">
        <v>6</v>
      </c>
      <c r="D180" s="4" t="s">
        <v>6</v>
      </c>
      <c r="E180" s="30">
        <f t="shared" si="6"/>
        <v>0.11824657534246574</v>
      </c>
      <c r="F180" s="34">
        <v>43.16</v>
      </c>
    </row>
    <row r="181" spans="1:6" ht="42.75" customHeight="1" x14ac:dyDescent="0.25">
      <c r="A181" s="18" t="s">
        <v>314</v>
      </c>
      <c r="B181" s="13" t="s">
        <v>315</v>
      </c>
      <c r="C181" s="4" t="s">
        <v>6</v>
      </c>
      <c r="D181" s="4" t="s">
        <v>6</v>
      </c>
      <c r="E181" s="30">
        <f t="shared" si="6"/>
        <v>0.19835616438356166</v>
      </c>
      <c r="F181" s="34">
        <v>72.400000000000006</v>
      </c>
    </row>
    <row r="182" spans="1:6" ht="42.75" customHeight="1" x14ac:dyDescent="0.25">
      <c r="A182" s="18" t="s">
        <v>316</v>
      </c>
      <c r="B182" s="13" t="s">
        <v>317</v>
      </c>
      <c r="C182" s="4" t="s">
        <v>6</v>
      </c>
      <c r="D182" s="4" t="s">
        <v>6</v>
      </c>
      <c r="E182" s="30">
        <f t="shared" si="6"/>
        <v>0.22536986301369866</v>
      </c>
      <c r="F182" s="34">
        <v>82.26</v>
      </c>
    </row>
    <row r="183" spans="1:6" ht="42.75" customHeight="1" x14ac:dyDescent="0.25">
      <c r="A183" s="18" t="s">
        <v>318</v>
      </c>
      <c r="B183" s="13" t="s">
        <v>319</v>
      </c>
      <c r="C183" s="4" t="s">
        <v>6</v>
      </c>
      <c r="D183" s="4" t="s">
        <v>6</v>
      </c>
      <c r="E183" s="30">
        <f t="shared" si="6"/>
        <v>0.19835616438356166</v>
      </c>
      <c r="F183" s="34">
        <v>72.400000000000006</v>
      </c>
    </row>
    <row r="184" spans="1:6" ht="42.75" customHeight="1" x14ac:dyDescent="0.25">
      <c r="A184" s="18" t="s">
        <v>320</v>
      </c>
      <c r="B184" s="13" t="s">
        <v>321</v>
      </c>
      <c r="C184" s="4" t="s">
        <v>6</v>
      </c>
      <c r="D184" s="4" t="s">
        <v>6</v>
      </c>
      <c r="E184" s="30">
        <f t="shared" si="6"/>
        <v>0.22536986301369866</v>
      </c>
      <c r="F184" s="34">
        <v>82.26</v>
      </c>
    </row>
    <row r="185" spans="1:6" ht="28.5" x14ac:dyDescent="0.25">
      <c r="A185" s="18" t="s">
        <v>322</v>
      </c>
      <c r="B185" s="13" t="s">
        <v>323</v>
      </c>
      <c r="C185" s="4" t="s">
        <v>6</v>
      </c>
      <c r="D185" s="4" t="s">
        <v>6</v>
      </c>
      <c r="E185" s="30">
        <f t="shared" si="6"/>
        <v>0.26698630136986301</v>
      </c>
      <c r="F185" s="34">
        <v>97.45</v>
      </c>
    </row>
    <row r="186" spans="1:6" ht="28.5" hidden="1" customHeight="1" x14ac:dyDescent="0.25">
      <c r="A186" s="18" t="s">
        <v>324</v>
      </c>
      <c r="B186" s="13" t="s">
        <v>325</v>
      </c>
      <c r="C186" s="4" t="s">
        <v>6</v>
      </c>
      <c r="D186" s="4" t="s">
        <v>6</v>
      </c>
      <c r="E186" s="30" t="s">
        <v>422</v>
      </c>
      <c r="F186" s="34" t="s">
        <v>422</v>
      </c>
    </row>
    <row r="187" spans="1:6" ht="28.5" customHeight="1" x14ac:dyDescent="0.25">
      <c r="A187" s="18" t="s">
        <v>326</v>
      </c>
      <c r="B187" s="13" t="s">
        <v>327</v>
      </c>
      <c r="C187" s="4" t="s">
        <v>6</v>
      </c>
      <c r="D187" s="4" t="s">
        <v>6</v>
      </c>
      <c r="E187" s="30">
        <f>F187/365</f>
        <v>0.37164383561643838</v>
      </c>
      <c r="F187" s="34">
        <v>135.65</v>
      </c>
    </row>
    <row r="188" spans="1:6" ht="28.5" x14ac:dyDescent="0.25">
      <c r="A188" s="18" t="s">
        <v>328</v>
      </c>
      <c r="B188" s="13" t="s">
        <v>329</v>
      </c>
      <c r="C188" s="4" t="s">
        <v>6</v>
      </c>
      <c r="D188" s="4" t="s">
        <v>6</v>
      </c>
      <c r="E188" s="30">
        <f>F188/365</f>
        <v>0.23221917808219181</v>
      </c>
      <c r="F188" s="34">
        <v>84.76</v>
      </c>
    </row>
    <row r="189" spans="1:6" ht="28.5" x14ac:dyDescent="0.25">
      <c r="A189" s="18" t="s">
        <v>330</v>
      </c>
      <c r="B189" s="13" t="s">
        <v>331</v>
      </c>
      <c r="C189" s="4" t="s">
        <v>6</v>
      </c>
      <c r="D189" s="4" t="s">
        <v>6</v>
      </c>
      <c r="E189" s="30">
        <f>F189/365</f>
        <v>0.32876712328767121</v>
      </c>
      <c r="F189" s="34">
        <v>120</v>
      </c>
    </row>
    <row r="190" spans="1:6" ht="28.5" x14ac:dyDescent="0.25">
      <c r="A190" s="18" t="s">
        <v>332</v>
      </c>
      <c r="B190" s="13" t="s">
        <v>333</v>
      </c>
      <c r="C190" s="4" t="s">
        <v>6</v>
      </c>
      <c r="D190" s="4" t="s">
        <v>6</v>
      </c>
      <c r="E190" s="30">
        <f>F190/365</f>
        <v>0.32876712328767121</v>
      </c>
      <c r="F190" s="34">
        <v>120</v>
      </c>
    </row>
    <row r="191" spans="1:6" ht="28.5" x14ac:dyDescent="0.25">
      <c r="A191" s="18" t="s">
        <v>334</v>
      </c>
      <c r="B191" s="13" t="s">
        <v>335</v>
      </c>
      <c r="C191" s="4" t="s">
        <v>6</v>
      </c>
      <c r="D191" s="4" t="s">
        <v>6</v>
      </c>
      <c r="E191" s="30">
        <f>F191</f>
        <v>120</v>
      </c>
      <c r="F191" s="34">
        <v>120</v>
      </c>
    </row>
    <row r="192" spans="1:6" x14ac:dyDescent="0.25">
      <c r="A192" s="18" t="s">
        <v>336</v>
      </c>
      <c r="B192" s="13" t="s">
        <v>337</v>
      </c>
      <c r="C192" s="4" t="s">
        <v>6</v>
      </c>
      <c r="D192" s="4" t="s">
        <v>6</v>
      </c>
      <c r="E192" s="30">
        <f>F192/365</f>
        <v>0.15068493150684931</v>
      </c>
      <c r="F192" s="34">
        <v>55</v>
      </c>
    </row>
    <row r="193" spans="1:6" hidden="1" x14ac:dyDescent="0.25">
      <c r="A193" s="18" t="s">
        <v>338</v>
      </c>
      <c r="B193" s="13" t="s">
        <v>339</v>
      </c>
      <c r="C193" s="4" t="s">
        <v>7</v>
      </c>
      <c r="D193" s="4" t="s">
        <v>7</v>
      </c>
      <c r="E193" s="30" t="s">
        <v>423</v>
      </c>
      <c r="F193" s="33" t="s">
        <v>423</v>
      </c>
    </row>
    <row r="194" spans="1:6" ht="28.5" hidden="1" x14ac:dyDescent="0.25">
      <c r="A194" s="8" t="s">
        <v>340</v>
      </c>
      <c r="B194" s="3" t="s">
        <v>341</v>
      </c>
      <c r="C194" s="4" t="s">
        <v>6</v>
      </c>
      <c r="D194" s="4" t="s">
        <v>7</v>
      </c>
      <c r="E194" s="30" t="s">
        <v>423</v>
      </c>
      <c r="F194" s="33" t="s">
        <v>423</v>
      </c>
    </row>
    <row r="195" spans="1:6" ht="28.5" hidden="1" x14ac:dyDescent="0.25">
      <c r="A195" s="8" t="s">
        <v>342</v>
      </c>
      <c r="B195" s="3" t="s">
        <v>343</v>
      </c>
      <c r="C195" s="4" t="s">
        <v>6</v>
      </c>
      <c r="D195" s="4" t="s">
        <v>7</v>
      </c>
      <c r="E195" s="30" t="s">
        <v>423</v>
      </c>
      <c r="F195" s="33" t="s">
        <v>423</v>
      </c>
    </row>
    <row r="196" spans="1:6" ht="28.5" hidden="1" x14ac:dyDescent="0.25">
      <c r="A196" s="8" t="s">
        <v>344</v>
      </c>
      <c r="B196" s="3" t="s">
        <v>345</v>
      </c>
      <c r="C196" s="4" t="s">
        <v>6</v>
      </c>
      <c r="D196" s="4" t="s">
        <v>7</v>
      </c>
      <c r="E196" s="30" t="s">
        <v>423</v>
      </c>
      <c r="F196" s="33" t="s">
        <v>423</v>
      </c>
    </row>
    <row r="197" spans="1:6" ht="28.5" hidden="1" x14ac:dyDescent="0.25">
      <c r="A197" s="8" t="s">
        <v>346</v>
      </c>
      <c r="B197" s="3" t="s">
        <v>347</v>
      </c>
      <c r="C197" s="4" t="s">
        <v>6</v>
      </c>
      <c r="D197" s="4" t="s">
        <v>7</v>
      </c>
      <c r="E197" s="30" t="s">
        <v>423</v>
      </c>
      <c r="F197" s="33" t="s">
        <v>423</v>
      </c>
    </row>
    <row r="198" spans="1:6" hidden="1" x14ac:dyDescent="0.25">
      <c r="A198" s="18" t="s">
        <v>348</v>
      </c>
      <c r="B198" s="13" t="s">
        <v>349</v>
      </c>
      <c r="C198" s="4" t="s">
        <v>7</v>
      </c>
      <c r="D198" s="4" t="s">
        <v>7</v>
      </c>
      <c r="E198" s="30" t="s">
        <v>423</v>
      </c>
      <c r="F198" s="33" t="s">
        <v>423</v>
      </c>
    </row>
    <row r="199" spans="1:6" ht="28.5" hidden="1" x14ac:dyDescent="0.25">
      <c r="A199" s="8" t="s">
        <v>350</v>
      </c>
      <c r="B199" s="3" t="s">
        <v>351</v>
      </c>
      <c r="C199" s="4" t="s">
        <v>6</v>
      </c>
      <c r="D199" s="4" t="s">
        <v>7</v>
      </c>
      <c r="E199" s="30" t="s">
        <v>423</v>
      </c>
      <c r="F199" s="33" t="s">
        <v>423</v>
      </c>
    </row>
    <row r="200" spans="1:6" ht="28.5" hidden="1" x14ac:dyDescent="0.25">
      <c r="A200" s="8" t="s">
        <v>352</v>
      </c>
      <c r="B200" s="3" t="s">
        <v>353</v>
      </c>
      <c r="C200" s="4" t="s">
        <v>6</v>
      </c>
      <c r="D200" s="4" t="s">
        <v>7</v>
      </c>
      <c r="E200" s="30" t="s">
        <v>423</v>
      </c>
      <c r="F200" s="33" t="s">
        <v>423</v>
      </c>
    </row>
    <row r="201" spans="1:6" ht="28.5" hidden="1" x14ac:dyDescent="0.25">
      <c r="A201" s="8" t="s">
        <v>354</v>
      </c>
      <c r="B201" s="3" t="s">
        <v>355</v>
      </c>
      <c r="C201" s="4" t="s">
        <v>6</v>
      </c>
      <c r="D201" s="4" t="s">
        <v>7</v>
      </c>
      <c r="E201" s="30" t="s">
        <v>423</v>
      </c>
      <c r="F201" s="33" t="s">
        <v>423</v>
      </c>
    </row>
    <row r="202" spans="1:6" ht="28.5" hidden="1" x14ac:dyDescent="0.25">
      <c r="A202" s="8" t="s">
        <v>356</v>
      </c>
      <c r="B202" s="3" t="s">
        <v>357</v>
      </c>
      <c r="C202" s="4" t="s">
        <v>6</v>
      </c>
      <c r="D202" s="4" t="s">
        <v>7</v>
      </c>
      <c r="E202" s="30" t="s">
        <v>423</v>
      </c>
      <c r="F202" s="33" t="s">
        <v>423</v>
      </c>
    </row>
    <row r="203" spans="1:6" hidden="1" x14ac:dyDescent="0.25">
      <c r="A203" s="18" t="s">
        <v>358</v>
      </c>
      <c r="B203" s="13" t="s">
        <v>359</v>
      </c>
      <c r="C203" s="4" t="s">
        <v>6</v>
      </c>
      <c r="D203" s="4" t="s">
        <v>7</v>
      </c>
      <c r="E203" s="30" t="s">
        <v>423</v>
      </c>
      <c r="F203" s="33" t="s">
        <v>423</v>
      </c>
    </row>
    <row r="204" spans="1:6" ht="28.5" hidden="1" x14ac:dyDescent="0.25">
      <c r="A204" s="17" t="s">
        <v>360</v>
      </c>
      <c r="B204" s="17" t="s">
        <v>361</v>
      </c>
      <c r="C204" s="9" t="s">
        <v>6</v>
      </c>
      <c r="D204" s="9" t="s">
        <v>7</v>
      </c>
      <c r="E204" s="30" t="s">
        <v>423</v>
      </c>
      <c r="F204" s="33" t="s">
        <v>423</v>
      </c>
    </row>
    <row r="205" spans="1:6" ht="57" hidden="1" customHeight="1" x14ac:dyDescent="0.25">
      <c r="A205" s="24" t="s">
        <v>362</v>
      </c>
      <c r="B205" s="17" t="s">
        <v>363</v>
      </c>
      <c r="C205" s="23" t="s">
        <v>6</v>
      </c>
      <c r="D205" s="23" t="s">
        <v>6</v>
      </c>
      <c r="E205" s="30" t="s">
        <v>423</v>
      </c>
      <c r="F205" s="33" t="s">
        <v>423</v>
      </c>
    </row>
    <row r="206" spans="1:6" ht="15" hidden="1" customHeight="1" x14ac:dyDescent="0.25">
      <c r="A206" s="17" t="s">
        <v>364</v>
      </c>
      <c r="B206" s="17" t="s">
        <v>365</v>
      </c>
      <c r="C206" s="9" t="s">
        <v>7</v>
      </c>
      <c r="D206" s="9" t="s">
        <v>7</v>
      </c>
      <c r="E206" s="30" t="s">
        <v>423</v>
      </c>
      <c r="F206" s="33" t="s">
        <v>423</v>
      </c>
    </row>
    <row r="207" spans="1:6" ht="71.25" hidden="1" customHeight="1" x14ac:dyDescent="0.25">
      <c r="A207" s="20" t="s">
        <v>366</v>
      </c>
      <c r="B207" s="6" t="s">
        <v>367</v>
      </c>
      <c r="C207" s="23" t="s">
        <v>6</v>
      </c>
      <c r="D207" s="23" t="s">
        <v>6</v>
      </c>
      <c r="E207" s="30" t="s">
        <v>423</v>
      </c>
      <c r="F207" s="33" t="s">
        <v>423</v>
      </c>
    </row>
    <row r="208" spans="1:6" ht="28.5" hidden="1" x14ac:dyDescent="0.25">
      <c r="A208" s="17" t="s">
        <v>368</v>
      </c>
      <c r="B208" s="17" t="s">
        <v>369</v>
      </c>
      <c r="C208" s="9" t="s">
        <v>6</v>
      </c>
      <c r="D208" s="9" t="s">
        <v>7</v>
      </c>
      <c r="E208" s="30" t="s">
        <v>423</v>
      </c>
      <c r="F208" s="33" t="s">
        <v>423</v>
      </c>
    </row>
    <row r="209" spans="1:6" ht="28.5" hidden="1" customHeight="1" x14ac:dyDescent="0.25">
      <c r="A209" s="17" t="s">
        <v>370</v>
      </c>
      <c r="B209" s="17" t="s">
        <v>371</v>
      </c>
      <c r="C209" s="9" t="s">
        <v>6</v>
      </c>
      <c r="D209" s="9" t="s">
        <v>6</v>
      </c>
      <c r="E209" s="30" t="s">
        <v>423</v>
      </c>
      <c r="F209" s="33" t="s">
        <v>423</v>
      </c>
    </row>
    <row r="210" spans="1:6" ht="28.5" hidden="1" x14ac:dyDescent="0.25">
      <c r="A210" s="82" t="s">
        <v>372</v>
      </c>
      <c r="B210" s="17" t="s">
        <v>373</v>
      </c>
      <c r="C210" s="84" t="s">
        <v>6</v>
      </c>
      <c r="D210" s="84" t="s">
        <v>7</v>
      </c>
      <c r="E210" s="30" t="s">
        <v>423</v>
      </c>
      <c r="F210" s="33" t="s">
        <v>423</v>
      </c>
    </row>
    <row r="211" spans="1:6" hidden="1" x14ac:dyDescent="0.25">
      <c r="A211" s="83"/>
      <c r="B211" s="6" t="s">
        <v>374</v>
      </c>
      <c r="C211" s="85"/>
      <c r="D211" s="85"/>
      <c r="E211" s="55"/>
      <c r="F211" s="56"/>
    </row>
    <row r="212" spans="1:6" ht="28.5" hidden="1" x14ac:dyDescent="0.25">
      <c r="A212" s="82" t="s">
        <v>375</v>
      </c>
      <c r="B212" s="17" t="s">
        <v>373</v>
      </c>
      <c r="C212" s="84" t="s">
        <v>6</v>
      </c>
      <c r="D212" s="84" t="s">
        <v>7</v>
      </c>
      <c r="E212" s="30" t="s">
        <v>423</v>
      </c>
      <c r="F212" s="33" t="s">
        <v>423</v>
      </c>
    </row>
    <row r="213" spans="1:6" hidden="1" x14ac:dyDescent="0.25">
      <c r="A213" s="83"/>
      <c r="B213" s="6" t="s">
        <v>376</v>
      </c>
      <c r="C213" s="85"/>
      <c r="D213" s="85"/>
      <c r="E213" s="55"/>
      <c r="F213" s="48"/>
    </row>
    <row r="214" spans="1:6" ht="28.5" hidden="1" x14ac:dyDescent="0.25">
      <c r="A214" s="82" t="s">
        <v>377</v>
      </c>
      <c r="B214" s="17" t="s">
        <v>373</v>
      </c>
      <c r="C214" s="84" t="s">
        <v>6</v>
      </c>
      <c r="D214" s="84" t="s">
        <v>7</v>
      </c>
      <c r="E214" s="30" t="s">
        <v>423</v>
      </c>
      <c r="F214" s="33" t="s">
        <v>423</v>
      </c>
    </row>
    <row r="215" spans="1:6" hidden="1" x14ac:dyDescent="0.25">
      <c r="A215" s="83"/>
      <c r="B215" s="6" t="s">
        <v>378</v>
      </c>
      <c r="C215" s="85"/>
      <c r="D215" s="85"/>
      <c r="E215" s="57"/>
    </row>
    <row r="216" spans="1:6" ht="28.5" hidden="1" x14ac:dyDescent="0.25">
      <c r="A216" s="82" t="s">
        <v>379</v>
      </c>
      <c r="B216" s="17" t="s">
        <v>373</v>
      </c>
      <c r="C216" s="84" t="s">
        <v>6</v>
      </c>
      <c r="D216" s="84" t="s">
        <v>7</v>
      </c>
      <c r="E216" s="30" t="s">
        <v>423</v>
      </c>
      <c r="F216" s="33" t="s">
        <v>423</v>
      </c>
    </row>
    <row r="217" spans="1:6" hidden="1" x14ac:dyDescent="0.25">
      <c r="A217" s="83"/>
      <c r="B217" s="6" t="s">
        <v>380</v>
      </c>
      <c r="C217" s="85"/>
      <c r="D217" s="85"/>
      <c r="E217" s="57"/>
    </row>
    <row r="218" spans="1:6" ht="57" hidden="1" customHeight="1" x14ac:dyDescent="0.25">
      <c r="A218" s="24" t="s">
        <v>381</v>
      </c>
      <c r="B218" s="17" t="s">
        <v>382</v>
      </c>
      <c r="C218" s="23" t="s">
        <v>6</v>
      </c>
      <c r="D218" s="23" t="s">
        <v>6</v>
      </c>
      <c r="E218" s="58"/>
      <c r="F218" s="59"/>
    </row>
    <row r="219" spans="1:6" ht="15" hidden="1" customHeight="1" x14ac:dyDescent="0.25">
      <c r="A219" s="17" t="s">
        <v>383</v>
      </c>
      <c r="B219" s="17" t="s">
        <v>365</v>
      </c>
      <c r="C219" s="9" t="s">
        <v>7</v>
      </c>
      <c r="D219" s="9" t="s">
        <v>7</v>
      </c>
      <c r="E219" s="58"/>
      <c r="F219" s="59"/>
    </row>
    <row r="220" spans="1:6" ht="71.25" hidden="1" customHeight="1" x14ac:dyDescent="0.25">
      <c r="A220" s="20" t="s">
        <v>384</v>
      </c>
      <c r="B220" s="6" t="s">
        <v>385</v>
      </c>
      <c r="C220" s="23" t="s">
        <v>6</v>
      </c>
      <c r="D220" s="23" t="s">
        <v>6</v>
      </c>
      <c r="E220" s="55"/>
      <c r="F220" s="56"/>
    </row>
    <row r="221" spans="1:6" ht="15" hidden="1" customHeight="1" x14ac:dyDescent="0.25">
      <c r="A221" s="18" t="s">
        <v>386</v>
      </c>
      <c r="B221" s="13" t="s">
        <v>387</v>
      </c>
      <c r="C221" s="4" t="s">
        <v>6</v>
      </c>
      <c r="D221" s="4" t="s">
        <v>6</v>
      </c>
      <c r="E221" s="47" t="s">
        <v>422</v>
      </c>
      <c r="F221" s="52" t="s">
        <v>422</v>
      </c>
    </row>
    <row r="222" spans="1:6" ht="15" hidden="1" customHeight="1" x14ac:dyDescent="0.25">
      <c r="A222" s="18" t="s">
        <v>388</v>
      </c>
      <c r="B222" s="13" t="s">
        <v>389</v>
      </c>
      <c r="C222" s="4" t="s">
        <v>6</v>
      </c>
      <c r="D222" s="4" t="s">
        <v>6</v>
      </c>
      <c r="E222" s="47" t="s">
        <v>422</v>
      </c>
      <c r="F222" s="52" t="s">
        <v>422</v>
      </c>
    </row>
    <row r="223" spans="1:6" ht="15" hidden="1" customHeight="1" x14ac:dyDescent="0.25">
      <c r="A223" s="19" t="s">
        <v>390</v>
      </c>
      <c r="B223" s="13" t="s">
        <v>391</v>
      </c>
      <c r="C223" s="10" t="s">
        <v>6</v>
      </c>
      <c r="D223" s="10" t="s">
        <v>6</v>
      </c>
      <c r="E223" s="47" t="s">
        <v>422</v>
      </c>
      <c r="F223" s="52" t="s">
        <v>422</v>
      </c>
    </row>
    <row r="224" spans="1:6" ht="15" hidden="1" customHeight="1" x14ac:dyDescent="0.25">
      <c r="A224" s="19" t="s">
        <v>392</v>
      </c>
      <c r="B224" s="13" t="s">
        <v>393</v>
      </c>
      <c r="C224" s="10" t="s">
        <v>6</v>
      </c>
      <c r="D224" s="10" t="s">
        <v>6</v>
      </c>
      <c r="E224" s="47" t="s">
        <v>422</v>
      </c>
      <c r="F224" s="52" t="s">
        <v>422</v>
      </c>
    </row>
    <row r="225" spans="1:6" ht="15" hidden="1" customHeight="1" x14ac:dyDescent="0.25">
      <c r="A225" s="18" t="s">
        <v>394</v>
      </c>
      <c r="B225" s="13" t="s">
        <v>395</v>
      </c>
      <c r="C225" s="4" t="s">
        <v>6</v>
      </c>
      <c r="D225" s="4" t="s">
        <v>6</v>
      </c>
      <c r="E225" s="47" t="s">
        <v>422</v>
      </c>
      <c r="F225" s="52" t="s">
        <v>422</v>
      </c>
    </row>
    <row r="226" spans="1:6" ht="15" hidden="1" customHeight="1" x14ac:dyDescent="0.25">
      <c r="A226" s="18" t="s">
        <v>396</v>
      </c>
      <c r="B226" s="13" t="s">
        <v>397</v>
      </c>
      <c r="C226" s="4" t="s">
        <v>6</v>
      </c>
      <c r="D226" s="4" t="s">
        <v>6</v>
      </c>
      <c r="E226" s="47" t="s">
        <v>422</v>
      </c>
      <c r="F226" s="52" t="s">
        <v>422</v>
      </c>
    </row>
    <row r="227" spans="1:6" ht="15" hidden="1" customHeight="1" x14ac:dyDescent="0.25">
      <c r="A227" s="19" t="s">
        <v>398</v>
      </c>
      <c r="B227" s="13" t="s">
        <v>399</v>
      </c>
      <c r="C227" s="10" t="s">
        <v>6</v>
      </c>
      <c r="D227" s="10" t="s">
        <v>6</v>
      </c>
      <c r="E227" s="47" t="s">
        <v>422</v>
      </c>
      <c r="F227" s="52" t="s">
        <v>422</v>
      </c>
    </row>
    <row r="228" spans="1:6" ht="15" hidden="1" customHeight="1" x14ac:dyDescent="0.25">
      <c r="A228" s="19" t="s">
        <v>400</v>
      </c>
      <c r="B228" s="13" t="s">
        <v>401</v>
      </c>
      <c r="C228" s="10" t="s">
        <v>6</v>
      </c>
      <c r="D228" s="10" t="s">
        <v>6</v>
      </c>
      <c r="E228" s="47" t="s">
        <v>422</v>
      </c>
      <c r="F228" s="52" t="s">
        <v>422</v>
      </c>
    </row>
    <row r="229" spans="1:6" ht="15" hidden="1" customHeight="1" x14ac:dyDescent="0.25">
      <c r="A229" s="18" t="s">
        <v>402</v>
      </c>
      <c r="B229" s="13" t="s">
        <v>403</v>
      </c>
      <c r="C229" s="4" t="s">
        <v>6</v>
      </c>
      <c r="D229" s="4" t="s">
        <v>6</v>
      </c>
      <c r="E229" s="47" t="s">
        <v>422</v>
      </c>
      <c r="F229" s="52" t="s">
        <v>422</v>
      </c>
    </row>
    <row r="230" spans="1:6" ht="15" hidden="1" customHeight="1" x14ac:dyDescent="0.25">
      <c r="A230" s="18" t="s">
        <v>404</v>
      </c>
      <c r="B230" s="13" t="s">
        <v>405</v>
      </c>
      <c r="C230" s="4" t="s">
        <v>6</v>
      </c>
      <c r="D230" s="4" t="s">
        <v>6</v>
      </c>
      <c r="E230" s="47" t="s">
        <v>422</v>
      </c>
      <c r="F230" s="52" t="s">
        <v>422</v>
      </c>
    </row>
    <row r="231" spans="1:6" x14ac:dyDescent="0.25">
      <c r="A231" s="18" t="s">
        <v>406</v>
      </c>
      <c r="B231" s="13" t="s">
        <v>407</v>
      </c>
      <c r="C231" s="4" t="s">
        <v>7</v>
      </c>
      <c r="D231" s="4" t="s">
        <v>7</v>
      </c>
      <c r="E231" s="60"/>
      <c r="F231" s="49"/>
    </row>
    <row r="232" spans="1:6" x14ac:dyDescent="0.25">
      <c r="A232" s="8" t="s">
        <v>408</v>
      </c>
      <c r="B232" s="3" t="s">
        <v>409</v>
      </c>
      <c r="C232" s="4" t="s">
        <v>6</v>
      </c>
      <c r="D232" s="4" t="s">
        <v>7</v>
      </c>
      <c r="E232" s="40">
        <f>F232/100</f>
        <v>0</v>
      </c>
      <c r="F232" s="43"/>
    </row>
    <row r="233" spans="1:6" hidden="1" x14ac:dyDescent="0.25">
      <c r="A233" s="39" t="s">
        <v>447</v>
      </c>
      <c r="B233" s="35" t="s">
        <v>450</v>
      </c>
      <c r="C233" s="36" t="s">
        <v>6</v>
      </c>
      <c r="D233" s="36" t="s">
        <v>7</v>
      </c>
      <c r="E233" s="72"/>
      <c r="F233" s="37"/>
    </row>
    <row r="234" spans="1:6" hidden="1" x14ac:dyDescent="0.25">
      <c r="A234" s="39" t="s">
        <v>448</v>
      </c>
      <c r="B234" s="35" t="s">
        <v>451</v>
      </c>
      <c r="C234" s="36" t="s">
        <v>6</v>
      </c>
      <c r="D234" s="36" t="s">
        <v>7</v>
      </c>
      <c r="E234" s="72"/>
      <c r="F234" s="37"/>
    </row>
    <row r="235" spans="1:6" hidden="1" x14ac:dyDescent="0.25">
      <c r="A235" s="39" t="s">
        <v>449</v>
      </c>
      <c r="B235" s="35" t="s">
        <v>452</v>
      </c>
      <c r="C235" s="36" t="s">
        <v>6</v>
      </c>
      <c r="D235" s="36" t="s">
        <v>7</v>
      </c>
      <c r="E235" s="72"/>
      <c r="F235" s="37"/>
    </row>
    <row r="236" spans="1:6" x14ac:dyDescent="0.25">
      <c r="A236" s="18" t="s">
        <v>410</v>
      </c>
      <c r="B236" s="13" t="s">
        <v>446</v>
      </c>
      <c r="C236" s="4" t="s">
        <v>7</v>
      </c>
      <c r="D236" s="4" t="s">
        <v>7</v>
      </c>
      <c r="E236" s="71"/>
      <c r="F236" s="31"/>
    </row>
    <row r="237" spans="1:6" x14ac:dyDescent="0.25">
      <c r="A237" s="8" t="s">
        <v>411</v>
      </c>
      <c r="B237" s="3" t="s">
        <v>459</v>
      </c>
      <c r="C237" s="4" t="s">
        <v>6</v>
      </c>
      <c r="D237" s="4" t="s">
        <v>7</v>
      </c>
      <c r="E237" s="40">
        <f>F237/100</f>
        <v>0</v>
      </c>
      <c r="F237" s="43"/>
    </row>
    <row r="238" spans="1:6" ht="28.5" hidden="1" x14ac:dyDescent="0.25">
      <c r="A238" s="39" t="s">
        <v>453</v>
      </c>
      <c r="B238" s="35" t="s">
        <v>456</v>
      </c>
      <c r="C238" s="36" t="s">
        <v>6</v>
      </c>
      <c r="D238" s="36" t="s">
        <v>7</v>
      </c>
      <c r="E238" s="72"/>
      <c r="F238" s="37"/>
    </row>
    <row r="239" spans="1:6" hidden="1" x14ac:dyDescent="0.25">
      <c r="A239" s="39" t="s">
        <v>454</v>
      </c>
      <c r="B239" s="35" t="s">
        <v>457</v>
      </c>
      <c r="C239" s="36" t="s">
        <v>6</v>
      </c>
      <c r="D239" s="36" t="s">
        <v>7</v>
      </c>
      <c r="E239" s="72"/>
      <c r="F239" s="37"/>
    </row>
    <row r="240" spans="1:6" hidden="1" x14ac:dyDescent="0.25">
      <c r="A240" s="39" t="s">
        <v>455</v>
      </c>
      <c r="B240" s="35" t="s">
        <v>458</v>
      </c>
      <c r="C240" s="36" t="s">
        <v>6</v>
      </c>
      <c r="D240" s="36" t="s">
        <v>7</v>
      </c>
      <c r="E240" s="72"/>
      <c r="F240" s="37"/>
    </row>
    <row r="241" spans="1:6" ht="21.75" customHeight="1" x14ac:dyDescent="0.25">
      <c r="A241" s="18" t="s">
        <v>412</v>
      </c>
      <c r="B241" s="13" t="s">
        <v>413</v>
      </c>
      <c r="C241" s="4" t="s">
        <v>6</v>
      </c>
      <c r="D241" s="4" t="s">
        <v>7</v>
      </c>
      <c r="E241" s="71" t="s">
        <v>422</v>
      </c>
      <c r="F241" s="30" t="s">
        <v>422</v>
      </c>
    </row>
    <row r="242" spans="1:6" x14ac:dyDescent="0.25">
      <c r="A242" s="18" t="s">
        <v>414</v>
      </c>
      <c r="B242" s="13" t="s">
        <v>415</v>
      </c>
      <c r="C242" s="4" t="s">
        <v>7</v>
      </c>
      <c r="D242" s="4" t="s">
        <v>7</v>
      </c>
      <c r="E242" s="71"/>
      <c r="F242" s="31"/>
    </row>
    <row r="243" spans="1:6" ht="42.75" x14ac:dyDescent="0.25">
      <c r="A243" s="8" t="s">
        <v>416</v>
      </c>
      <c r="B243" s="3" t="s">
        <v>417</v>
      </c>
      <c r="C243" s="4" t="s">
        <v>6</v>
      </c>
      <c r="D243" s="4" t="s">
        <v>7</v>
      </c>
      <c r="E243" s="40">
        <f>F243/100</f>
        <v>0</v>
      </c>
      <c r="F243" s="43"/>
    </row>
    <row r="244" spans="1:6" ht="57" x14ac:dyDescent="0.25">
      <c r="A244" s="8" t="s">
        <v>418</v>
      </c>
      <c r="B244" s="3" t="s">
        <v>419</v>
      </c>
      <c r="C244" s="4" t="s">
        <v>6</v>
      </c>
      <c r="D244" s="4" t="s">
        <v>7</v>
      </c>
      <c r="E244" s="40">
        <f>F244/100</f>
        <v>5.0000000000000001E-4</v>
      </c>
      <c r="F244" s="43">
        <v>0.05</v>
      </c>
    </row>
    <row r="245" spans="1:6" ht="71.25" x14ac:dyDescent="0.25">
      <c r="A245" s="8" t="s">
        <v>420</v>
      </c>
      <c r="B245" s="3" t="s">
        <v>421</v>
      </c>
      <c r="C245" s="4" t="s">
        <v>6</v>
      </c>
      <c r="D245" s="4" t="s">
        <v>7</v>
      </c>
      <c r="E245" s="40">
        <f>F245/100</f>
        <v>2.5000000000000001E-4</v>
      </c>
      <c r="F245" s="43">
        <v>2.5000000000000001E-2</v>
      </c>
    </row>
    <row r="246" spans="1:6" x14ac:dyDescent="0.25">
      <c r="A246" s="75">
        <v>2</v>
      </c>
      <c r="B246" s="13" t="s">
        <v>469</v>
      </c>
      <c r="C246" s="4" t="s">
        <v>7</v>
      </c>
      <c r="D246" s="4" t="s">
        <v>7</v>
      </c>
      <c r="E246" s="30"/>
      <c r="F246" s="34"/>
    </row>
    <row r="247" spans="1:6" x14ac:dyDescent="0.25">
      <c r="A247" s="8" t="s">
        <v>463</v>
      </c>
      <c r="B247" s="3" t="s">
        <v>470</v>
      </c>
      <c r="C247" s="4" t="s">
        <v>6</v>
      </c>
      <c r="D247" s="4" t="s">
        <v>6</v>
      </c>
      <c r="E247" s="30">
        <f t="shared" ref="E247:E252" si="7">F247</f>
        <v>85</v>
      </c>
      <c r="F247" s="34">
        <v>85</v>
      </c>
    </row>
    <row r="248" spans="1:6" x14ac:dyDescent="0.25">
      <c r="A248" s="8" t="s">
        <v>464</v>
      </c>
      <c r="B248" s="3" t="s">
        <v>471</v>
      </c>
      <c r="C248" s="4" t="s">
        <v>6</v>
      </c>
      <c r="D248" s="4" t="s">
        <v>6</v>
      </c>
      <c r="E248" s="30">
        <f t="shared" si="7"/>
        <v>85</v>
      </c>
      <c r="F248" s="34">
        <v>85</v>
      </c>
    </row>
    <row r="249" spans="1:6" x14ac:dyDescent="0.25">
      <c r="A249" s="8" t="s">
        <v>465</v>
      </c>
      <c r="B249" s="3" t="s">
        <v>472</v>
      </c>
      <c r="C249" s="4" t="s">
        <v>6</v>
      </c>
      <c r="D249" s="4" t="s">
        <v>6</v>
      </c>
      <c r="E249" s="30">
        <f t="shared" si="7"/>
        <v>85</v>
      </c>
      <c r="F249" s="34">
        <v>85</v>
      </c>
    </row>
    <row r="250" spans="1:6" x14ac:dyDescent="0.25">
      <c r="A250" s="8" t="s">
        <v>466</v>
      </c>
      <c r="B250" s="3" t="s">
        <v>473</v>
      </c>
      <c r="C250" s="4" t="s">
        <v>6</v>
      </c>
      <c r="D250" s="4" t="s">
        <v>6</v>
      </c>
      <c r="E250" s="30">
        <f t="shared" si="7"/>
        <v>25</v>
      </c>
      <c r="F250" s="34">
        <v>25</v>
      </c>
    </row>
    <row r="251" spans="1:6" x14ac:dyDescent="0.25">
      <c r="A251" s="8" t="s">
        <v>467</v>
      </c>
      <c r="B251" s="3" t="s">
        <v>474</v>
      </c>
      <c r="C251" s="4" t="s">
        <v>6</v>
      </c>
      <c r="D251" s="4" t="s">
        <v>6</v>
      </c>
      <c r="E251" s="30">
        <f t="shared" si="7"/>
        <v>50</v>
      </c>
      <c r="F251" s="34">
        <v>50</v>
      </c>
    </row>
    <row r="252" spans="1:6" x14ac:dyDescent="0.25">
      <c r="A252" s="8" t="s">
        <v>468</v>
      </c>
      <c r="B252" s="3" t="s">
        <v>475</v>
      </c>
      <c r="C252" s="4" t="s">
        <v>6</v>
      </c>
      <c r="D252" s="4" t="s">
        <v>6</v>
      </c>
      <c r="E252" s="30">
        <f t="shared" si="7"/>
        <v>170</v>
      </c>
      <c r="F252" s="34">
        <v>170</v>
      </c>
    </row>
    <row r="253" spans="1:6" x14ac:dyDescent="0.25">
      <c r="A253" s="75">
        <v>3</v>
      </c>
      <c r="B253" s="13" t="s">
        <v>476</v>
      </c>
      <c r="C253" s="4" t="s">
        <v>7</v>
      </c>
      <c r="D253" s="4" t="s">
        <v>7</v>
      </c>
      <c r="E253" s="30"/>
      <c r="F253" s="34"/>
    </row>
    <row r="254" spans="1:6" x14ac:dyDescent="0.25">
      <c r="A254" s="8" t="s">
        <v>477</v>
      </c>
      <c r="B254" s="3" t="s">
        <v>478</v>
      </c>
      <c r="C254" s="4" t="s">
        <v>6</v>
      </c>
      <c r="D254" s="4" t="s">
        <v>6</v>
      </c>
      <c r="E254" s="30">
        <f>F254/100</f>
        <v>0</v>
      </c>
      <c r="F254" s="76">
        <v>0</v>
      </c>
    </row>
    <row r="255" spans="1:6" x14ac:dyDescent="0.25">
      <c r="E255" s="61"/>
    </row>
    <row r="256" spans="1:6" x14ac:dyDescent="0.25">
      <c r="E256" s="61"/>
    </row>
    <row r="257" spans="5:5" x14ac:dyDescent="0.25">
      <c r="E257" s="61"/>
    </row>
    <row r="258" spans="5:5" x14ac:dyDescent="0.25">
      <c r="E258" s="61"/>
    </row>
    <row r="259" spans="5:5" x14ac:dyDescent="0.25">
      <c r="E259" s="61"/>
    </row>
    <row r="260" spans="5:5" x14ac:dyDescent="0.25">
      <c r="E260" s="61"/>
    </row>
    <row r="261" spans="5:5" x14ac:dyDescent="0.25">
      <c r="E261" s="61"/>
    </row>
    <row r="262" spans="5:5" x14ac:dyDescent="0.25">
      <c r="E262" s="61"/>
    </row>
    <row r="263" spans="5:5" x14ac:dyDescent="0.25">
      <c r="E263" s="61"/>
    </row>
    <row r="264" spans="5:5" x14ac:dyDescent="0.25">
      <c r="E264" s="61"/>
    </row>
    <row r="265" spans="5:5" x14ac:dyDescent="0.25">
      <c r="E265" s="61"/>
    </row>
    <row r="266" spans="5:5" x14ac:dyDescent="0.25">
      <c r="E266" s="61"/>
    </row>
    <row r="267" spans="5:5" x14ac:dyDescent="0.25">
      <c r="E267" s="61"/>
    </row>
    <row r="268" spans="5:5" x14ac:dyDescent="0.25">
      <c r="E268" s="61"/>
    </row>
    <row r="269" spans="5:5" x14ac:dyDescent="0.25">
      <c r="E269" s="61"/>
    </row>
    <row r="270" spans="5:5" x14ac:dyDescent="0.25">
      <c r="E270" s="61"/>
    </row>
    <row r="271" spans="5:5" x14ac:dyDescent="0.25">
      <c r="E271" s="61"/>
    </row>
    <row r="272" spans="5:5" x14ac:dyDescent="0.25">
      <c r="E272" s="61"/>
    </row>
    <row r="273" spans="5:5" x14ac:dyDescent="0.25">
      <c r="E273" s="61"/>
    </row>
    <row r="274" spans="5:5" x14ac:dyDescent="0.25">
      <c r="E274" s="61"/>
    </row>
    <row r="275" spans="5:5" x14ac:dyDescent="0.25">
      <c r="E275" s="61"/>
    </row>
    <row r="276" spans="5:5" x14ac:dyDescent="0.25">
      <c r="E276" s="61"/>
    </row>
    <row r="277" spans="5:5" x14ac:dyDescent="0.25">
      <c r="E277" s="61"/>
    </row>
    <row r="278" spans="5:5" x14ac:dyDescent="0.25">
      <c r="E278" s="61"/>
    </row>
    <row r="279" spans="5:5" x14ac:dyDescent="0.25">
      <c r="E279" s="61"/>
    </row>
    <row r="280" spans="5:5" x14ac:dyDescent="0.25">
      <c r="E280" s="61"/>
    </row>
    <row r="281" spans="5:5" x14ac:dyDescent="0.25">
      <c r="E281" s="61"/>
    </row>
    <row r="282" spans="5:5" x14ac:dyDescent="0.25">
      <c r="E282" s="61"/>
    </row>
    <row r="283" spans="5:5" x14ac:dyDescent="0.25">
      <c r="E283" s="61"/>
    </row>
    <row r="284" spans="5:5" x14ac:dyDescent="0.25">
      <c r="E284" s="61"/>
    </row>
    <row r="285" spans="5:5" x14ac:dyDescent="0.25">
      <c r="E285" s="61"/>
    </row>
    <row r="286" spans="5:5" x14ac:dyDescent="0.25">
      <c r="E286" s="61"/>
    </row>
    <row r="287" spans="5:5" x14ac:dyDescent="0.25">
      <c r="E287" s="61"/>
    </row>
    <row r="288" spans="5:5" x14ac:dyDescent="0.25">
      <c r="E288" s="61"/>
    </row>
    <row r="289" spans="5:5" x14ac:dyDescent="0.25">
      <c r="E289" s="61"/>
    </row>
    <row r="290" spans="5:5" x14ac:dyDescent="0.25">
      <c r="E290" s="61"/>
    </row>
    <row r="291" spans="5:5" x14ac:dyDescent="0.25">
      <c r="E291" s="61"/>
    </row>
    <row r="292" spans="5:5" x14ac:dyDescent="0.25">
      <c r="E292" s="61"/>
    </row>
    <row r="293" spans="5:5" x14ac:dyDescent="0.25">
      <c r="E293" s="61"/>
    </row>
    <row r="294" spans="5:5" x14ac:dyDescent="0.25">
      <c r="E294" s="61"/>
    </row>
    <row r="295" spans="5:5" x14ac:dyDescent="0.25">
      <c r="E295" s="61"/>
    </row>
    <row r="296" spans="5:5" x14ac:dyDescent="0.25">
      <c r="E296" s="61"/>
    </row>
    <row r="297" spans="5:5" x14ac:dyDescent="0.25">
      <c r="E297" s="61"/>
    </row>
    <row r="298" spans="5:5" x14ac:dyDescent="0.25">
      <c r="E298" s="61"/>
    </row>
    <row r="299" spans="5:5" x14ac:dyDescent="0.25">
      <c r="E299" s="61"/>
    </row>
    <row r="300" spans="5:5" x14ac:dyDescent="0.25">
      <c r="E300" s="61"/>
    </row>
    <row r="301" spans="5:5" x14ac:dyDescent="0.25">
      <c r="E301" s="61"/>
    </row>
    <row r="302" spans="5:5" x14ac:dyDescent="0.25">
      <c r="E302" s="61"/>
    </row>
    <row r="303" spans="5:5" x14ac:dyDescent="0.25">
      <c r="E303" s="61"/>
    </row>
    <row r="304" spans="5:5" x14ac:dyDescent="0.25">
      <c r="E304" s="61"/>
    </row>
    <row r="305" spans="5:5" x14ac:dyDescent="0.25">
      <c r="E305" s="61"/>
    </row>
    <row r="306" spans="5:5" x14ac:dyDescent="0.25">
      <c r="E306" s="61"/>
    </row>
    <row r="307" spans="5:5" x14ac:dyDescent="0.25">
      <c r="E307" s="61"/>
    </row>
    <row r="308" spans="5:5" x14ac:dyDescent="0.25">
      <c r="E308" s="61"/>
    </row>
    <row r="309" spans="5:5" x14ac:dyDescent="0.25">
      <c r="E309" s="61"/>
    </row>
    <row r="310" spans="5:5" x14ac:dyDescent="0.25">
      <c r="E310" s="61"/>
    </row>
    <row r="311" spans="5:5" x14ac:dyDescent="0.25">
      <c r="E311" s="61"/>
    </row>
    <row r="312" spans="5:5" x14ac:dyDescent="0.25">
      <c r="E312" s="61"/>
    </row>
    <row r="313" spans="5:5" x14ac:dyDescent="0.25">
      <c r="E313" s="61"/>
    </row>
    <row r="314" spans="5:5" x14ac:dyDescent="0.25">
      <c r="E314" s="61"/>
    </row>
    <row r="315" spans="5:5" x14ac:dyDescent="0.25">
      <c r="E315" s="61"/>
    </row>
    <row r="316" spans="5:5" x14ac:dyDescent="0.25">
      <c r="E316" s="61"/>
    </row>
    <row r="317" spans="5:5" x14ac:dyDescent="0.25">
      <c r="E317" s="61"/>
    </row>
    <row r="318" spans="5:5" x14ac:dyDescent="0.25">
      <c r="E318" s="61"/>
    </row>
    <row r="319" spans="5:5" x14ac:dyDescent="0.25">
      <c r="E319" s="61"/>
    </row>
    <row r="320" spans="5:5" x14ac:dyDescent="0.25">
      <c r="E320" s="61"/>
    </row>
    <row r="321" spans="5:5" x14ac:dyDescent="0.25">
      <c r="E321" s="61"/>
    </row>
    <row r="322" spans="5:5" x14ac:dyDescent="0.25">
      <c r="E322" s="61"/>
    </row>
    <row r="323" spans="5:5" x14ac:dyDescent="0.25">
      <c r="E323" s="61"/>
    </row>
    <row r="324" spans="5:5" x14ac:dyDescent="0.25">
      <c r="E324" s="61"/>
    </row>
    <row r="325" spans="5:5" x14ac:dyDescent="0.25">
      <c r="E325" s="61"/>
    </row>
    <row r="326" spans="5:5" x14ac:dyDescent="0.25">
      <c r="E326" s="61"/>
    </row>
    <row r="327" spans="5:5" x14ac:dyDescent="0.25">
      <c r="E327" s="61"/>
    </row>
    <row r="328" spans="5:5" x14ac:dyDescent="0.25">
      <c r="E328" s="61"/>
    </row>
    <row r="329" spans="5:5" x14ac:dyDescent="0.25">
      <c r="E329" s="61"/>
    </row>
    <row r="330" spans="5:5" x14ac:dyDescent="0.25">
      <c r="E330" s="61"/>
    </row>
    <row r="331" spans="5:5" x14ac:dyDescent="0.25">
      <c r="E331" s="61"/>
    </row>
    <row r="332" spans="5:5" x14ac:dyDescent="0.25">
      <c r="E332" s="61"/>
    </row>
    <row r="333" spans="5:5" x14ac:dyDescent="0.25">
      <c r="E333" s="61"/>
    </row>
    <row r="334" spans="5:5" x14ac:dyDescent="0.25">
      <c r="E334" s="61"/>
    </row>
    <row r="335" spans="5:5" x14ac:dyDescent="0.25">
      <c r="E335" s="61"/>
    </row>
    <row r="336" spans="5:5" x14ac:dyDescent="0.25">
      <c r="E336" s="61"/>
    </row>
    <row r="337" spans="5:5" x14ac:dyDescent="0.25">
      <c r="E337" s="61"/>
    </row>
    <row r="338" spans="5:5" x14ac:dyDescent="0.25">
      <c r="E338" s="61"/>
    </row>
    <row r="339" spans="5:5" x14ac:dyDescent="0.25">
      <c r="E339" s="61"/>
    </row>
    <row r="340" spans="5:5" x14ac:dyDescent="0.25">
      <c r="E340" s="61"/>
    </row>
    <row r="341" spans="5:5" x14ac:dyDescent="0.25">
      <c r="E341" s="61"/>
    </row>
    <row r="342" spans="5:5" x14ac:dyDescent="0.25">
      <c r="E342" s="61"/>
    </row>
    <row r="343" spans="5:5" x14ac:dyDescent="0.25">
      <c r="E343" s="61"/>
    </row>
    <row r="344" spans="5:5" x14ac:dyDescent="0.25">
      <c r="E344" s="61"/>
    </row>
    <row r="345" spans="5:5" x14ac:dyDescent="0.25">
      <c r="E345" s="61"/>
    </row>
    <row r="346" spans="5:5" x14ac:dyDescent="0.25">
      <c r="E346" s="61"/>
    </row>
    <row r="347" spans="5:5" x14ac:dyDescent="0.25">
      <c r="E347" s="61"/>
    </row>
    <row r="348" spans="5:5" x14ac:dyDescent="0.25">
      <c r="E348" s="61"/>
    </row>
    <row r="349" spans="5:5" x14ac:dyDescent="0.25">
      <c r="E349" s="61"/>
    </row>
    <row r="350" spans="5:5" x14ac:dyDescent="0.25">
      <c r="E350" s="61"/>
    </row>
    <row r="351" spans="5:5" x14ac:dyDescent="0.25">
      <c r="E351" s="61"/>
    </row>
    <row r="352" spans="5:5" x14ac:dyDescent="0.25">
      <c r="E352" s="61"/>
    </row>
    <row r="353" spans="5:5" x14ac:dyDescent="0.25">
      <c r="E353" s="61"/>
    </row>
    <row r="354" spans="5:5" x14ac:dyDescent="0.25">
      <c r="E354" s="61"/>
    </row>
    <row r="355" spans="5:5" x14ac:dyDescent="0.25">
      <c r="E355" s="61"/>
    </row>
    <row r="356" spans="5:5" x14ac:dyDescent="0.25">
      <c r="E356" s="61"/>
    </row>
    <row r="357" spans="5:5" x14ac:dyDescent="0.25">
      <c r="E357" s="61"/>
    </row>
    <row r="358" spans="5:5" x14ac:dyDescent="0.25">
      <c r="E358" s="61"/>
    </row>
    <row r="359" spans="5:5" x14ac:dyDescent="0.25">
      <c r="E359" s="61"/>
    </row>
    <row r="360" spans="5:5" x14ac:dyDescent="0.25">
      <c r="E360" s="61"/>
    </row>
    <row r="361" spans="5:5" x14ac:dyDescent="0.25">
      <c r="E361" s="61"/>
    </row>
  </sheetData>
  <autoFilter ref="A2:F2" xr:uid="{F25F296C-9985-4863-8DBA-D8FD27E8B556}"/>
  <mergeCells count="16">
    <mergeCell ref="A216:A217"/>
    <mergeCell ref="C216:C217"/>
    <mergeCell ref="D216:D217"/>
    <mergeCell ref="E1:F1"/>
    <mergeCell ref="A212:A213"/>
    <mergeCell ref="C212:C213"/>
    <mergeCell ref="D212:D213"/>
    <mergeCell ref="A214:A215"/>
    <mergeCell ref="C214:C215"/>
    <mergeCell ref="D214:D215"/>
    <mergeCell ref="A1:A2"/>
    <mergeCell ref="B1:B2"/>
    <mergeCell ref="C1:D1"/>
    <mergeCell ref="A210:A211"/>
    <mergeCell ref="C210:C211"/>
    <mergeCell ref="D210:D211"/>
  </mergeCells>
  <pageMargins left="0.7" right="0.7" top="0.78740157499999996" bottom="0.78740157499999996" header="0.3" footer="0.3"/>
  <pageSetup orientation="portrait" r:id="rId1"/>
  <ignoredErrors>
    <ignoredError sqref="E15 E2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7081190BED9B94B8780EA57299B2950" ma:contentTypeVersion="15" ma:contentTypeDescription="Create a new document." ma:contentTypeScope="" ma:versionID="f8422e83d9a89869734bf19d3a57012a">
  <xsd:schema xmlns:xsd="http://www.w3.org/2001/XMLSchema" xmlns:xs="http://www.w3.org/2001/XMLSchema" xmlns:p="http://schemas.microsoft.com/office/2006/metadata/properties" xmlns:ns2="b3bc0dce-50ec-4aee-980d-70f4d3c9ae0f" xmlns:ns3="7c9a46b7-f0b9-43a3-9eff-ef98d4764b9c" targetNamespace="http://schemas.microsoft.com/office/2006/metadata/properties" ma:root="true" ma:fieldsID="b961e6936b557b7a56db945523429c1e" ns2:_="" ns3:_="">
    <xsd:import namespace="b3bc0dce-50ec-4aee-980d-70f4d3c9ae0f"/>
    <xsd:import namespace="7c9a46b7-f0b9-43a3-9eff-ef98d4764b9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bc0dce-50ec-4aee-980d-70f4d3c9ae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dc9490c-4a27-4737-b814-fbfca88d1f5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c9a46b7-f0b9-43a3-9eff-ef98d4764b9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d3267d2-615b-48dd-a488-2afa312c20d6}" ma:internalName="TaxCatchAll" ma:showField="CatchAllData" ma:web="7c9a46b7-f0b9-43a3-9eff-ef98d4764b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bc0dce-50ec-4aee-980d-70f4d3c9ae0f">
      <Terms xmlns="http://schemas.microsoft.com/office/infopath/2007/PartnerControls"/>
    </lcf76f155ced4ddcb4097134ff3c332f>
    <TaxCatchAll xmlns="7c9a46b7-f0b9-43a3-9eff-ef98d4764b9c" xsi:nil="true"/>
  </documentManagement>
</p:properties>
</file>

<file path=customXml/item4.xml>�� 
</file>

<file path=customXml/itemProps1.xml><?xml version="1.0" encoding="utf-8"?>
<ds:datastoreItem xmlns:ds="http://schemas.openxmlformats.org/officeDocument/2006/customXml" ds:itemID="{75E39F3F-7C53-4120-8C87-34843335D178}">
  <ds:schemaRefs>
    <ds:schemaRef ds:uri="http://schemas.microsoft.com/sharepoint/v3/contenttype/forms"/>
  </ds:schemaRefs>
</ds:datastoreItem>
</file>

<file path=customXml/itemProps2.xml><?xml version="1.0" encoding="utf-8"?>
<ds:datastoreItem xmlns:ds="http://schemas.openxmlformats.org/officeDocument/2006/customXml" ds:itemID="{C175695B-6CC5-4D66-AA91-97B58A97E4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bc0dce-50ec-4aee-980d-70f4d3c9ae0f"/>
    <ds:schemaRef ds:uri="7c9a46b7-f0b9-43a3-9eff-ef98d4764b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AA32C6-B3D9-4BA9-B789-6187C6349116}">
  <ds:schemaRefs>
    <ds:schemaRef ds:uri="7c9a46b7-f0b9-43a3-9eff-ef98d4764b9c"/>
    <ds:schemaRef ds:uri="http://schemas.microsoft.com/office/2006/documentManagement/types"/>
    <ds:schemaRef ds:uri="http://schemas.microsoft.com/office/infopath/2007/PartnerControls"/>
    <ds:schemaRef ds:uri="http://purl.org/dc/elements/1.1/"/>
    <ds:schemaRef ds:uri="http://schemas.microsoft.com/office/2006/metadata/properties"/>
    <ds:schemaRef ds:uri="b3bc0dce-50ec-4aee-980d-70f4d3c9ae0f"/>
    <ds:schemaRef ds:uri="http://purl.org/dc/term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AA7E7AB4-9362-47A6-AC2B-E92E3874BE69}">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Veröffentlichung</vt:lpstr>
      <vt:lpstr>Veröffentlichung!_Hlk89862152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Münnich Markus</dc:creator>
  <cp:keywords/>
  <dc:description/>
  <cp:lastModifiedBy>Markus Koeder - Stadtwerke Tuebingen GmbH</cp:lastModifiedBy>
  <cp:revision/>
  <dcterms:created xsi:type="dcterms:W3CDTF">2022-03-25T12:54:46Z</dcterms:created>
  <dcterms:modified xsi:type="dcterms:W3CDTF">2024-10-09T06:41:57Z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0x01010017081190BED9B94B8780EA57299B2950</vt:lpwstr>
  </property>
  <property fmtid="{D5CDD505-2E9C-101B-9397-08002B2CF9AE}" pid="3" name="MediaServiceImageTags">
    <vt:lpwstr/>
  </property>
</Properties>
</file>