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Public\Netzentgelte\Strom\"/>
    </mc:Choice>
  </mc:AlternateContent>
  <xr:revisionPtr revIDLastSave="0" documentId="13_ncr:1_{B7F95938-0809-42D2-BC1D-C89945ED6A0F}" xr6:coauthVersionLast="47" xr6:coauthVersionMax="47" xr10:uidLastSave="{00000000-0000-0000-0000-000000000000}"/>
  <bookViews>
    <workbookView xWindow="-120" yWindow="-120" windowWidth="29040" windowHeight="17640" xr2:uid="{00000000-000D-0000-FFFF-FFFF00000000}"/>
  </bookViews>
  <sheets>
    <sheet name="Veröffentlichung" sheetId="8" r:id="rId1"/>
  </sheets>
  <definedNames>
    <definedName name="_xlnm._FilterDatabase" localSheetId="0" hidden="1">Veröffentlichung!$A$2:$F$2</definedName>
    <definedName name="_Hlk89862152" localSheetId="0">Veröffentlichung!$A$1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8" l="1"/>
  <c r="E245" i="8"/>
  <c r="E243" i="8"/>
  <c r="E242" i="8"/>
  <c r="E241" i="8"/>
  <c r="E240" i="8"/>
  <c r="E239" i="8"/>
  <c r="E238" i="8"/>
  <c r="F103" i="8" l="1"/>
  <c r="F100" i="8"/>
  <c r="F97" i="8"/>
  <c r="F94" i="8"/>
  <c r="F91" i="8"/>
  <c r="F88" i="8"/>
  <c r="F82" i="8"/>
  <c r="F85" i="8"/>
  <c r="F79" i="8"/>
  <c r="F76" i="8"/>
  <c r="F78" i="8"/>
  <c r="F77" i="8"/>
  <c r="F48" i="8"/>
  <c r="F102" i="8" l="1"/>
  <c r="F101" i="8"/>
  <c r="F96" i="8"/>
  <c r="F95" i="8"/>
  <c r="F90" i="8"/>
  <c r="F89" i="8"/>
  <c r="F84" i="8"/>
  <c r="F83" i="8"/>
  <c r="E58" i="8" l="1"/>
  <c r="E183" i="8"/>
  <c r="E79" i="8"/>
  <c r="E78" i="8"/>
  <c r="E77" i="8"/>
  <c r="E76" i="8"/>
  <c r="E53" i="8"/>
  <c r="E52" i="8"/>
  <c r="E51" i="8"/>
  <c r="E170" i="8" l="1"/>
  <c r="E168" i="8"/>
  <c r="E160" i="8"/>
  <c r="E162" i="8"/>
  <c r="E153" i="8"/>
  <c r="E152" i="8"/>
  <c r="E182" i="8"/>
  <c r="E181" i="8"/>
  <c r="E180" i="8"/>
  <c r="E179" i="8"/>
  <c r="E178" i="8"/>
  <c r="E176" i="8"/>
  <c r="E175" i="8"/>
  <c r="E174" i="8"/>
  <c r="E173" i="8"/>
  <c r="E172" i="8"/>
  <c r="E171" i="8"/>
  <c r="E167" i="8"/>
  <c r="E166" i="8"/>
  <c r="E165" i="8"/>
  <c r="E164" i="8"/>
  <c r="E163" i="8"/>
  <c r="E159" i="8"/>
  <c r="E158" i="8"/>
  <c r="E157" i="8"/>
  <c r="E156" i="8"/>
  <c r="E155" i="8"/>
  <c r="E154" i="8"/>
  <c r="E151" i="8"/>
  <c r="E150" i="8"/>
  <c r="E149" i="8"/>
  <c r="E148" i="8"/>
  <c r="E147" i="8"/>
  <c r="E146" i="8"/>
  <c r="E145" i="8"/>
  <c r="E144" i="8"/>
  <c r="E143" i="8"/>
  <c r="E103" i="8"/>
  <c r="E102" i="8"/>
  <c r="E101" i="8"/>
  <c r="E100" i="8"/>
  <c r="E97" i="8"/>
  <c r="E96" i="8"/>
  <c r="E95" i="8"/>
  <c r="E94" i="8"/>
  <c r="E91" i="8"/>
  <c r="E90" i="8"/>
  <c r="E89" i="8"/>
  <c r="E88" i="8"/>
  <c r="E85" i="8"/>
  <c r="E84" i="8"/>
  <c r="E83" i="8"/>
  <c r="E82" i="8"/>
  <c r="E59" i="8"/>
  <c r="E49" i="8"/>
  <c r="E48" i="8"/>
  <c r="E47" i="8"/>
  <c r="E46" i="8"/>
  <c r="E45" i="8"/>
  <c r="E44" i="8"/>
  <c r="E37" i="8"/>
  <c r="E36" i="8"/>
  <c r="E35" i="8"/>
  <c r="E34" i="8"/>
  <c r="E32" i="8"/>
  <c r="E31" i="8"/>
  <c r="E30" i="8"/>
  <c r="E29" i="8"/>
  <c r="E27" i="8"/>
  <c r="E26" i="8"/>
  <c r="E25" i="8"/>
  <c r="E24" i="8"/>
  <c r="E21" i="8"/>
  <c r="E22" i="8"/>
  <c r="E19" i="8"/>
  <c r="E20" i="8"/>
  <c r="E17" i="8"/>
  <c r="E16" i="8"/>
  <c r="E15" i="8"/>
  <c r="E14" i="8"/>
</calcChain>
</file>

<file path=xl/sharedStrings.xml><?xml version="1.0" encoding="utf-8"?>
<sst xmlns="http://schemas.openxmlformats.org/spreadsheetml/2006/main" count="1159" uniqueCount="484">
  <si>
    <t>ID</t>
  </si>
  <si>
    <t>Bezeichnung</t>
  </si>
  <si>
    <t>Codever-wendung</t>
  </si>
  <si>
    <t>Preis-angabe</t>
  </si>
  <si>
    <t>1-01-1</t>
  </si>
  <si>
    <t>Jahresleistungspreissystem Höchstspannung</t>
  </si>
  <si>
    <t>X</t>
  </si>
  <si>
    <t>--</t>
  </si>
  <si>
    <t>keine Anlagen vorhanden</t>
  </si>
  <si>
    <t>1-01-1-001</t>
  </si>
  <si>
    <t>Jahresleistungspreissystem Höchstspannung Jahresbenutzungsdauerstunden &lt;2500 h/a Leistungspreis (Einheit: €/kW*Tag)</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</si>
  <si>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</si>
  <si>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</si>
  <si>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</si>
  <si>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</si>
  <si>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</si>
  <si>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</si>
  <si>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t>
  </si>
  <si>
    <t>Umspannung Höchst-/Hochspannung</t>
  </si>
  <si>
    <t>1-01-2-001</t>
  </si>
  <si>
    <t>Jahresleistungspreissystem Umspannung Höchst-/Hochspannung Jahresbenutzungsdauerstunden &lt;2500 h/a Leistungspreis (Einheit: €/kW*Tag)</t>
  </si>
  <si>
    <t>1-01-2-002</t>
  </si>
  <si>
    <t>Jahresleistungspreissystem Umspannung Höchst-/Hochspannung Jahresbenutzungsdauerstunden &lt;2500 h/a Arbeitspreis (Einheit: €/kWh)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</si>
  <si>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</si>
  <si>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</si>
  <si>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</si>
  <si>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</si>
  <si>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1-01-3</t>
  </si>
  <si>
    <t>Hochspannung</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</si>
  <si>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</si>
  <si>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</si>
  <si>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</si>
  <si>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</si>
  <si>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</si>
  <si>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</si>
  <si>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</si>
  <si>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</si>
  <si>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t>
  </si>
  <si>
    <t>Umspannung Hoch-/Mittelspannung</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</si>
  <si>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</si>
  <si>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</si>
  <si>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</si>
  <si>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</si>
  <si>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</si>
  <si>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</si>
  <si>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</si>
  <si>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</si>
  <si>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t>
  </si>
  <si>
    <t>Mittelspannung</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</si>
  <si>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</si>
  <si>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</si>
  <si>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</si>
  <si>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</si>
  <si>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</si>
  <si>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</si>
  <si>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</si>
  <si>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</si>
  <si>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t>
  </si>
  <si>
    <t>Umspannung Mittel-/Niederspannung</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</si>
  <si>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</si>
  <si>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</si>
  <si>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</si>
  <si>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</si>
  <si>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</si>
  <si>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</si>
  <si>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</si>
  <si>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</si>
  <si>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t>
  </si>
  <si>
    <t>Niederspannung</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</si>
  <si>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</si>
  <si>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</si>
  <si>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</si>
  <si>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</si>
  <si>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</si>
  <si>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</si>
  <si>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</si>
  <si>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</si>
  <si>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 14a EnWG – Entgelt für RLM-Kunden</t>
  </si>
  <si>
    <t>1-01-8-001</t>
  </si>
  <si>
    <t>Jahresleistungspreissystem Niederspannung Jahresbenutzungsdauerstunden &lt;2500 h/a für Marktlokationen nach § 14a EnWG - Entgelt für RLM-Kunden Leistungspreis (Einheit: €/kW*Tag)</t>
  </si>
  <si>
    <t>1-01-8-002</t>
  </si>
  <si>
    <t>Jahresleistungspreissystem Niederspannung Jahresbenutzungsdauerstunden &lt;2500 h/a für Marktlokationen nach § 14a EnWG - Entgelt für RLM-Kunden Arbeitspreis (Einheit: €/kWh)</t>
  </si>
  <si>
    <t>1-01-8-003</t>
  </si>
  <si>
    <t>Jahresleistungspreissystem Niederspannung Jahresbenutzungsdauerstunden &gt;=2500 h/a für Marktlokationen nach § 14a EnWG - Entgelt für RLM-Kunden Leistungspreis (Einheit: €/kW*Tag)</t>
  </si>
  <si>
    <t>1-01-8-004</t>
  </si>
  <si>
    <t>Jahresleistungspreissystem Niederspannung Jahresbenutzungsdauerstunden &gt;=2500 h/a für Marktlokationen nach § 14a EnWG - Entgelt für RLM-Kunden Arbeitspreis (Einheit: €/kWh)</t>
  </si>
  <si>
    <t>1-02-0-001</t>
  </si>
  <si>
    <t>Grundpreis-/ Arbeitspreissystem Marktlokation Grundpreis für Arbeitspreissystem Grundpreis (Einheit: €/Tag)</t>
  </si>
  <si>
    <t>1-02-0-002</t>
  </si>
  <si>
    <t>1-02-0-003</t>
  </si>
  <si>
    <t>1-02-0-004</t>
  </si>
  <si>
    <t>1-02-0-005</t>
  </si>
  <si>
    <t>Grundpreis-/ Arbeitspreissystem Marktlokation der Kategorie öffentlicher Straßenbeleuchtung Arbeitspreis (Einheit: €/kWh)</t>
  </si>
  <si>
    <t>1-02-0-006</t>
  </si>
  <si>
    <t>1-02-0-007</t>
  </si>
  <si>
    <t>1-02-0-008</t>
  </si>
  <si>
    <t>1-02-0-009</t>
  </si>
  <si>
    <t>1-02-0-010</t>
  </si>
  <si>
    <t>1-02-0-011</t>
  </si>
  <si>
    <t>1-02-0-012</t>
  </si>
  <si>
    <t>1-02-0-013</t>
  </si>
  <si>
    <t>1-03-1</t>
  </si>
  <si>
    <t>Monatsleistungspreissystem Höchstspannung</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</si>
  <si>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</si>
  <si>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</si>
  <si>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</si>
  <si>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</si>
  <si>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</si>
  <si>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</si>
  <si>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</si>
  <si>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</si>
  <si>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</si>
  <si>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</si>
  <si>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t>
  </si>
  <si>
    <t>Monatsleistungspreissystem Umspannung Höchst-/Hochspannung</t>
  </si>
  <si>
    <t>1-03-2-001</t>
  </si>
  <si>
    <t>Monatsleistungspreissystem Umspannung Höchst-/Hochspannung Leistungspreis für Monate mit 28 Tagen (Einheit: €/kW*Tag)</t>
  </si>
  <si>
    <t>1-03-2-002</t>
  </si>
  <si>
    <t>Monatsleistungspreissystem Umspannung Höchst-/Hochspannung Leistungspreis für Monate mit 29 Tagen (Einheit: €/kW*Tag)</t>
  </si>
  <si>
    <t>1-03-2-003</t>
  </si>
  <si>
    <t>Monatsleistungspreissystem Umspannung Höchst-/Hochspannung Leistungspreis für Monate mit 30 Tagen (Einheit: €/kW*Tag)</t>
  </si>
  <si>
    <t>1-03-2-004</t>
  </si>
  <si>
    <t>Monatsleistungspreissystem Umspannung Höchst-/Hochspannung Leistungspreis für Monate mit 31 Tagen (Einheit: €/kW*Tag)</t>
  </si>
  <si>
    <t>1-03-2-005</t>
  </si>
  <si>
    <t>Monatsleistungspreissystem Umspannung Höchst-/Hochspannung Arbeitspreis (Einheit: €/kWh)</t>
  </si>
  <si>
    <t>1-03-3</t>
  </si>
  <si>
    <t>Monatsleistungspreissystem Hochspannung</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</si>
  <si>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</si>
  <si>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</si>
  <si>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</si>
  <si>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</si>
  <si>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</si>
  <si>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</si>
  <si>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</si>
  <si>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</si>
  <si>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</si>
  <si>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</si>
  <si>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t>
  </si>
  <si>
    <t>Monatsleistungspreissystem Umspannung Hoch-/Mittelspannung</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</si>
  <si>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</si>
  <si>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</si>
  <si>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</si>
  <si>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</si>
  <si>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</si>
  <si>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</si>
  <si>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</si>
  <si>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</si>
  <si>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</si>
  <si>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Monatsleistungspreissystem Umspannung Hoch-/Mittelspannung Arbeitspreis (Einheit: €/kWh)</t>
  </si>
  <si>
    <t>1-03-5</t>
  </si>
  <si>
    <t>Monatsleistungspreissystem Mittelspannung</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</si>
  <si>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</si>
  <si>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</si>
  <si>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</si>
  <si>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</si>
  <si>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</si>
  <si>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</si>
  <si>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</si>
  <si>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</si>
  <si>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</si>
  <si>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</si>
  <si>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t>
  </si>
  <si>
    <t>Monatsleistungspreissystem Umspannung Mittel-/Niederspannung</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</si>
  <si>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</si>
  <si>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</si>
  <si>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</si>
  <si>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</si>
  <si>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</si>
  <si>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</si>
  <si>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</si>
  <si>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</si>
  <si>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</si>
  <si>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Monatsleistungspreissystem Umspannung Mittel-/Niederspannung Arbeitspreis (Einheit: €/kWh)</t>
  </si>
  <si>
    <t>1-03-7</t>
  </si>
  <si>
    <t>Monatsleistungspreissystem Niederspannung</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</si>
  <si>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</si>
  <si>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</si>
  <si>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</si>
  <si>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</si>
  <si>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</si>
  <si>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</si>
  <si>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</si>
  <si>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</si>
  <si>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</si>
  <si>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</si>
  <si>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1-04-1-001</t>
  </si>
  <si>
    <t>Stromspeicherentgelte Höchstspannung Leistungspreis (Einheit: €/kW*Tag)</t>
  </si>
  <si>
    <t>1-04-2-001</t>
  </si>
  <si>
    <t>Stromspeicherentgelte Umspannung Höchst-/Hochspannung Leistungspreis (Einheit: €/kW*Tag)</t>
  </si>
  <si>
    <t>1-04-3-001</t>
  </si>
  <si>
    <t>Stromspeicherentgelte Hochspannung Leistungspreis (Einheit: €/kW*Tag)</t>
  </si>
  <si>
    <t>1-04-4-001</t>
  </si>
  <si>
    <t>Stromspeicherentgelte Umspannung Hoch-/Mittelspannung Leistungspreis (Einheit: €/kW*Tag)</t>
  </si>
  <si>
    <t>1-04-5-001</t>
  </si>
  <si>
    <t>Stromspeicherentgelte Mittelspannung Leistungspreis (Einheit: €/kW*Tag)</t>
  </si>
  <si>
    <t>1-04-6-001</t>
  </si>
  <si>
    <t>Stromspeicherentgelte Umspannung Mittel-/Niederspannung Leistungspreis (Einheit: €/kW*Tag)</t>
  </si>
  <si>
    <t>1-04-7-001</t>
  </si>
  <si>
    <t>Stromspeicherentgelte Niederspannung Leistungspreis (Einheit: €/kW*Tag)</t>
  </si>
  <si>
    <t>1-05-1</t>
  </si>
  <si>
    <t>Höchstspannung</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</si>
  <si>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</si>
  <si>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</si>
  <si>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</si>
  <si>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</si>
  <si>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</si>
  <si>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</si>
  <si>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</si>
  <si>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</si>
  <si>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</si>
  <si>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</si>
  <si>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</si>
  <si>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</si>
  <si>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</si>
  <si>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</si>
  <si>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</si>
  <si>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</si>
  <si>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</si>
  <si>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</si>
  <si>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</si>
  <si>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</si>
  <si>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</si>
  <si>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</si>
  <si>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</si>
  <si>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</si>
  <si>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</si>
  <si>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</si>
  <si>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</si>
  <si>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</si>
  <si>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</si>
  <si>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</si>
  <si>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</si>
  <si>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</si>
  <si>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</si>
  <si>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</si>
  <si>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t>
  </si>
  <si>
    <t>1-05-6-001</t>
  </si>
  <si>
    <t>Netzreservekapazität Umspannung Mittel-/Niederspannung bis 200 h/a (Einheit: €/kW*Tag)</t>
  </si>
  <si>
    <t>1-05-6-002</t>
  </si>
  <si>
    <t>Netzreservekapazität Umspannung Mittel-/Niederspannung über 200 h/a bis 400 h/a (Einheit: €/kW*Tag)</t>
  </si>
  <si>
    <t>1-05-6-003</t>
  </si>
  <si>
    <t>Netzreservekapazität Umspannung Mittel-/Niederspannung über 400 h/a bis 600 h/a (Einheit: €/kW*Tag)</t>
  </si>
  <si>
    <t>1-05-7</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</si>
  <si>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</si>
  <si>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</si>
  <si>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</si>
  <si>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</si>
  <si>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</si>
  <si>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</si>
  <si>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</si>
  <si>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</si>
  <si>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</si>
  <si>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</si>
  <si>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</si>
  <si>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</si>
  <si>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</si>
  <si>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</si>
  <si>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</si>
  <si>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</si>
  <si>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</si>
  <si>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</si>
  <si>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</si>
  <si>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</si>
  <si>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</si>
  <si>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</si>
  <si>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</si>
  <si>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</si>
  <si>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</si>
  <si>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</si>
  <si>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</si>
  <si>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</si>
  <si>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</si>
  <si>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</si>
  <si>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</si>
  <si>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</si>
  <si>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</si>
  <si>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</si>
  <si>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</si>
  <si>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</si>
  <si>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</si>
  <si>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</si>
  <si>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</si>
  <si>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</si>
  <si>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</si>
  <si>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</si>
  <si>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</si>
  <si>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</si>
  <si>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</si>
  <si>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</si>
  <si>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</si>
  <si>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</si>
  <si>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</si>
  <si>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</si>
  <si>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</si>
  <si>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</si>
  <si>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</si>
  <si>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</si>
  <si>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</si>
  <si>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</si>
  <si>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</si>
  <si>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</si>
  <si>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</si>
  <si>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</si>
  <si>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</si>
  <si>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</si>
  <si>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</si>
  <si>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</si>
  <si>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</si>
  <si>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</si>
  <si>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</si>
  <si>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</si>
  <si>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</si>
  <si>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</si>
  <si>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</si>
  <si>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</si>
  <si>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</si>
  <si>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</si>
  <si>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</si>
  <si>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</si>
  <si>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</si>
  <si>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</si>
  <si>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</si>
  <si>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</si>
  <si>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</si>
  <si>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</si>
  <si>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</si>
  <si>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</si>
  <si>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</si>
  <si>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</si>
  <si>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</si>
  <si>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</si>
  <si>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</si>
  <si>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</si>
  <si>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</si>
  <si>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</si>
  <si>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</si>
  <si>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</si>
  <si>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</si>
  <si>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1-07-1</t>
  </si>
  <si>
    <t>Individuelle Netzentgelte nach § 19 Abs. 2 Satz 1 StromNEV</t>
  </si>
  <si>
    <t>1-07-1-001</t>
  </si>
  <si>
    <t>Individuelle Netzentgelte nach § 19 Abs. 2 Satz 1 StromNEV Jahresbenutzungsdauerstunden &lt;2500 h/a Leistungspreis (Einheit: €/kW*Tag)</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</si>
  <si>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</si>
  <si>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</si>
  <si>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</si>
  <si>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</si>
  <si>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</si>
  <si>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</si>
  <si>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t>
  </si>
  <si>
    <t>Individuelle Netzentgelte nach § 19 Abs. 2 Satz 2 StromNEV</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</si>
  <si>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</si>
  <si>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</si>
  <si>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</si>
  <si>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</si>
  <si>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</si>
  <si>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</si>
  <si>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</si>
  <si>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</si>
  <si>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</si>
  <si>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</si>
  <si>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1-08-1-001</t>
  </si>
  <si>
    <t>Höchstbetrag der Konzessionsabgabe für Entnahme von Marktlokationen von Tarifkunden in Schwachlastzeiten gem. § 2 Abs. 2 Satz 1 a) KAV (Einheit: €/kWh)</t>
  </si>
  <si>
    <t>1-08-1-AGS-KG</t>
  </si>
  <si>
    <t>Gemeindespezifische, kundengruppenindividuelle Konzessionsabgabe für Entnahme von Marktlokationen von Tarifkunden in Schwachlastzeiten gem. § 2 Abs. 2 Satz 1 a) KAV (Einheit: €/kWh)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</si>
  <si>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</si>
  <si>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</si>
  <si>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</si>
  <si>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</si>
  <si>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</si>
  <si>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</si>
  <si>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</si>
  <si>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</si>
  <si>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</si>
  <si>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 xml:space="preserve">Höchstbetrag der Konzessionsabgabe für Entnahme von Marktlokationen von Tarifkunden gem. § 2 Abs. 2 Satz 1b) KAV </t>
  </si>
  <si>
    <t>bis 25.000 Einwohner (Einheit: €/kWh)</t>
  </si>
  <si>
    <t>1-08-4-002</t>
  </si>
  <si>
    <t>von 25.000 bis 100.000 Einwohner (Einheit: €/kWh)</t>
  </si>
  <si>
    <t>1-08-4-003</t>
  </si>
  <si>
    <t>von 100.000 bis  500.000 Einwohner (Einheit: €/kWh)</t>
  </si>
  <si>
    <t>1-08-4-004</t>
  </si>
  <si>
    <t>über 500.000 Einwohner (Einheit: €/kWh)</t>
  </si>
  <si>
    <t>1-08-4-AGS-KG</t>
  </si>
  <si>
    <t>Gemeindespezifische, kundengruppenindividuelle Konzessionsabgabe für Entnahme von Marktlokationen von Tarifkunden gem. § 2 Abs. 2 Satz 1b) KAV (Einheit: €/kWh)
AGS:  Amtlicher Gemeindeschlüssel
KG:  Kundengruppe; siehe Tabelle oben</t>
  </si>
  <si>
    <t>1-08-5-AGS-KG</t>
  </si>
  <si>
    <t>1-08-5-AGS-KG-Z</t>
  </si>
  <si>
    <t>Gemeindespezifische, kundengruppenindividuelle, gezonte Konzessionsabgabe für Entnahme von Marktlokationen von Tarifkunden gem. § 2 Abs. 2 Satz 1b) KAV (Einheit: €/kWh)
AGS:  Amtlicher Gemeindeschlüssel
KG:  Kundengruppe; siehe Tabelle oben
Z : Nummer der Zone; mit 1 ≤ Z ≤ 9</t>
  </si>
  <si>
    <t>1-09-1-001</t>
  </si>
  <si>
    <t>Tagesleistungspreissystem Höchstspannung Leistungspreis (Einheit: €/kW*Tag)</t>
  </si>
  <si>
    <t>1-09-1-002</t>
  </si>
  <si>
    <t>Tagesleistungspreissystem Höchstspannung Arbeitspreis (Einheit: €/kWh)</t>
  </si>
  <si>
    <t>1-09-2-001</t>
  </si>
  <si>
    <t>Tagesleistungspreissystem Umspannung Höchst-/Hochspannung Leistungspreis (Einheit: €/kW*Tag)</t>
  </si>
  <si>
    <t>1-09-2-002</t>
  </si>
  <si>
    <t>Tagesleistungspreissystem Umspannung Höchst-/Hochspannung Arbeitspreis (Einheit: €/kWh)</t>
  </si>
  <si>
    <t>1-09-3-001</t>
  </si>
  <si>
    <t>Tagesleistungspreissystem Hochspannung Leistungspreis (Einheit: €/kW*Tag)</t>
  </si>
  <si>
    <t>1-09-3-002</t>
  </si>
  <si>
    <t>Tagesleistungspreissystem Hochspannung Arbeitspreis (Einheit: €/kWh)</t>
  </si>
  <si>
    <t>1-09-4-001</t>
  </si>
  <si>
    <t>Tagesleistungspreissystem Umspannung Hoch-/Mittelspannung Leistungspreis (Einheit: €/kW*Tag)</t>
  </si>
  <si>
    <t>1-09-4-002</t>
  </si>
  <si>
    <t>Tagesleistungspreissystem Umspannung Hoch-/Mittelspannung Arbeitspreis (Einheit: €/kWh)</t>
  </si>
  <si>
    <t>1-09-5-001</t>
  </si>
  <si>
    <t>Tagesleistungspreissystem Mittelspannung Leistungspreis (Einheit: €/kW*Tag)</t>
  </si>
  <si>
    <t>1-09-5-002</t>
  </si>
  <si>
    <t>Tagesleistungspreissystem Mittelspannung Arbeitspreis (Einheit: €/kWh)</t>
  </si>
  <si>
    <t>1-10-1</t>
  </si>
  <si>
    <t>Aufschläge aufgrund des § 26 KWKG</t>
  </si>
  <si>
    <t>1-10-1-001</t>
  </si>
  <si>
    <t>Aufschläge aufgrund des KWKG für nicht privilegierte Letztverbraucher (Einheit: €/kWh)</t>
  </si>
  <si>
    <t>1-10-2</t>
  </si>
  <si>
    <t>1-10-2-001</t>
  </si>
  <si>
    <t>1-10-3-001</t>
  </si>
  <si>
    <t>Aufschläge aufgrund der Umlage für abschaltbare Lasten Letztverbrauch je Marktlokation (Einheit: €/kWh)</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</si>
  <si>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</si>
  <si>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</si>
  <si>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</si>
  <si>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 (Einheit: €/kWh)</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</si>
  <si>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</si>
  <si>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</si>
  <si>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</si>
  <si>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</si>
  <si>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nein</t>
  </si>
  <si>
    <t>ja</t>
  </si>
  <si>
    <t>PRICAT</t>
  </si>
  <si>
    <t>Preisbestandteile PRICAT</t>
  </si>
  <si>
    <t xml:space="preserve">1-01-8 </t>
  </si>
  <si>
    <t>1-01-9-001</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</si>
  <si>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(Einheit: €/kWh)</t>
  </si>
  <si>
    <t>Grundpreis-/ Arbeitspreissystem Marktlokation der Kategorie steuerbare Speicherheizung, insbesondere nach § 14a EnWG Arbeitspreis (Einheit: €/kWh)</t>
  </si>
  <si>
    <t>Grundpreis-/ Arbeitspreissystem Marktlokation der Kategorie steuerbare Wärmepumpe, insbesondere nach § 14a EnWG Arbeitspreis (Einheit: €/kWh)</t>
  </si>
  <si>
    <t>Grundpreis-/ Arbeitspreissystem Marktlokationen der Kategorie steuerbare Elektromobilität, , insbesondere nach § 14a EnWG  Arbeitspreis (Einheit: €/kWh)</t>
  </si>
  <si>
    <t>Grundpreis-/ Arbeitspreissystem Marktlokation der Kategorie steuerbare Speicherheizung, insbesondere nach § 14a EnWG Grundpreis (Einheit: €/Tag)</t>
  </si>
  <si>
    <t>Grundpreis-/ Arbeitspreissystem Marktlokationen der Kategorie steuerbare Verbrauchseinrichtungen nach § 14a EnWG, für die es keine genaue spezifierte Artikel-ID gibt Arbeitspreis (Einheit: €/kWh)</t>
  </si>
  <si>
    <t>Grundpreis-/ Arbeitspreissystem Marktlokation der Kategorie steuerbare Wärmepumpe, insbesondere nach § 14a EnWG Grundpreis (Einheit: €/Tag)</t>
  </si>
  <si>
    <t>Grundpreis-/ Arbeitspreissystem Marktlokationen der Kategorie steuerbare Elektromobilität, insbesondere nach § 14a EnWG Grundpreis (Einheit: €/Tag)</t>
  </si>
  <si>
    <t>Grundpreis-/ Arbeitspreissystem Marktlokation der Kategorie steuerbare Speicherheizung mit erweiterter Steuerbarkeit, insbesondere nach § 14a EnWG Arbeitspreis (Einheit: €/kWh)</t>
  </si>
  <si>
    <t>Grundpreis-/ Arbeitspreissystem Marktlokation der Kategorie steuerbare Wärmepumpe mit erweiterter Steuerbarkeit, insbesondere nach § 14a EnWG Arbeitspreis (Einheit: €/kWh)</t>
  </si>
  <si>
    <t>Grundpreis-/ Arbeitspreissystem Marktlokationen der Kategorie steuerbare Elektromobilität mit erweiterter Steuerbarkeit, insbesondere nach § 14a EnWG Arbeitspreis (Einheit: €/kWh)</t>
  </si>
  <si>
    <t>1-02-0-0014</t>
  </si>
  <si>
    <t>Grundpreis-/ Arbeitspreissystem Marktlokationen der Kategorie steuerbare Verbrauchseinrichtungen nach § 14a EnWG, für die es keine genaue spezifierte Artikel-ID gibt Grundpreis (Einheit: €/Tag)</t>
  </si>
  <si>
    <t>1-02-0-0015</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</si>
  <si>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 (Einheit: €/Tag)</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</si>
  <si>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 (Einheit: €/Tag) (Einheit: €/Tag)</t>
  </si>
  <si>
    <t>1-02-0-0016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</si>
  <si>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 (Einheit: €/kWh)</t>
  </si>
  <si>
    <t>1-02-0-0017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</si>
  <si>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  (Einheit: €/kWh)</t>
  </si>
  <si>
    <t>1-02-0-0018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</si>
  <si>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  (Einheit: €/kWh)</t>
  </si>
  <si>
    <t>Aufschläge aufgrund der Offshore-Netzumlage nach § 17f EnWG</t>
  </si>
  <si>
    <t>1-10-1-002</t>
  </si>
  <si>
    <t>1-10-1-003</t>
  </si>
  <si>
    <t>1-10-1-004</t>
  </si>
  <si>
    <t>Für Marktlokationen deren (Teil-)Menge von dem Aufschlag des § 26 KWKG befreit ist</t>
  </si>
  <si>
    <t>100% Priviligierung nach EnFG des Aufschlags aufgrund des § 26 KWKG</t>
  </si>
  <si>
    <t>80% Priviligierung nach EnFG des Aufschlags aufgrund des § 26 KWKG</t>
  </si>
  <si>
    <t>1-10-2-002</t>
  </si>
  <si>
    <t>1-10-2-003</t>
  </si>
  <si>
    <t>1-10-2-004</t>
  </si>
  <si>
    <t>Für Marktlokationen deren (Teil-)Menge von dem Aufschlag der Offshore-Netzumlage nach § 17f EnWG befreit ist</t>
  </si>
  <si>
    <t>100% Priviligierung nach EnFG des Aufschlags aufgrund der Offshore-Netzumlage nach § 17f EnWG</t>
  </si>
  <si>
    <t>80% Priviligierung nach EnFG des Aufschlags aufgrund der Offshore-Netzumlage nach § 17f EnWG</t>
  </si>
  <si>
    <t>Aufschläge aufgrund der Offshore-Netzumlage für nicht privilegierte Letztverbraucher (Einheit: €/kWh)</t>
  </si>
  <si>
    <t>n.v.</t>
  </si>
  <si>
    <t>Preisbestandteile gemäß veröffentlichten Preisblättern "Vorläufige Netzentgelte Strom 2024"</t>
  </si>
  <si>
    <t>Stadtwerke Tübingen GmbH</t>
  </si>
  <si>
    <t>Messstellenbetrieb bei kME, Niederspannung, bei jährlicher Ablesung kME Prepaymendzähler (Einheit: €/Tag)</t>
  </si>
  <si>
    <t>2-01-7-001</t>
  </si>
  <si>
    <t>2-01-7-002</t>
  </si>
  <si>
    <t>2-01-7-003</t>
  </si>
  <si>
    <t>2-01-7-004</t>
  </si>
  <si>
    <t>2-01-7-005</t>
  </si>
  <si>
    <t>2-01-7-006</t>
  </si>
  <si>
    <t xml:space="preserve">Separat bestellbare Einzelleistungen für Marktlokationen und Verzugskosten </t>
  </si>
  <si>
    <t xml:space="preserve">Unterbrechung der Anschlussnutzung in der regulären Arbeitszeit (€/Auftrag) </t>
  </si>
  <si>
    <t xml:space="preserve">Wiederherstellung der Anschlussnutzung in der regulären Arbeitszeit (€/Auftrag) </t>
  </si>
  <si>
    <t xml:space="preserve">Erfolglose Unterbrechung (€/Auftrag) </t>
  </si>
  <si>
    <t xml:space="preserve">Stornierung eines Auftrags zur Unterbrechung der Anschlussnutzung bis zum Vortag der Sperrung (€/Auftrag) </t>
  </si>
  <si>
    <t xml:space="preserve">Stornierung eines Auftrags zur Unterbrechung der Anschlussnutzung am Tag der Sperrung (€/Auftrag) </t>
  </si>
  <si>
    <t xml:space="preserve">Wiederherstellung der Anschlussnutzung außerhalb der regulären Arbeitszeit (€/Auftrag) </t>
  </si>
  <si>
    <t>Freiwillige Abrechnung sonstiger Leistungen</t>
  </si>
  <si>
    <t>3-01-0-001</t>
  </si>
  <si>
    <t>Blindarbeit (€/kvarh)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</si>
</sst>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
    <numFmt numFmtId="165" formatCode="0.00&quot; €/kW&quot;"/>
    <numFmt numFmtId="166" formatCode="0.00&quot; ct/kWh&quot;"/>
    <numFmt numFmtId="167" formatCode="#,##0.00\ &quot;€&quot;"/>
    <numFmt numFmtId="168" formatCode="0.000&quot; ct/kWh&quot;"/>
    <numFmt numFmtId="169" formatCode="0.00&quot; ct/kVarh&quot;"/>
  </numFmts>
  <fonts count="15" x14ac:knownFonts="1">
    <font>
      <sz val="11"/>
      <color theme="1"/>
      <name val="Calibri"/>
      <family val="2"/>
      <scheme val="minor"/>
    </font>
    <font>
      <sz val="10"/>
      <color rgb="FF000000"/>
      <name val="Times New Roman"/>
      <family val="1"/>
    </font>
    <font>
      <sz val="10.5"/>
      <color rgb="FF000000"/>
      <name val="Calibri"/>
      <family val="2"/>
      <scheme val="minor"/>
    </font>
    <font>
      <sz val="10.5"/>
      <color theme="1"/>
      <name val="Calibri"/>
      <family val="2"/>
      <scheme val="minor"/>
    </font>
    <font>
      <b/>
      <sz val="10.5"/>
      <color rgb="FF000000"/>
      <name val="Calibri"/>
      <family val="2"/>
      <scheme val="minor"/>
    </font>
    <font>
      <b/>
      <sz val="10.5"/>
      <color theme="1"/>
      <name val="Calibri"/>
      <family val="2"/>
      <scheme val="minor"/>
    </font>
    <font>
      <sz val="10.5"/>
      <color rgb="FFFF0000"/>
      <name val="Calibri"/>
      <family val="2"/>
      <scheme val="minor"/>
    </font>
    <font>
      <sz val="10.5"/>
      <name val="Calibri"/>
      <family val="2"/>
      <scheme val="minor"/>
    </font>
    <font>
      <sz val="11"/>
      <color rgb="FFFF0000"/>
      <name val="Calibri"/>
      <family val="2"/>
      <scheme val="minor"/>
    </font>
    <font>
      <b/>
      <sz val="11"/>
      <color theme="0"/>
      <name val="Calibri"/>
      <family val="2"/>
      <scheme val="minor"/>
    </font>
    <font>
      <b/>
      <sz val="14"/>
      <color theme="0"/>
      <name val="Calibri"/>
      <family val="2"/>
      <scheme val="minor"/>
    </font>
    <font>
      <b/>
      <sz val="10.5"/>
      <color theme="0"/>
      <name val="Calibri"/>
      <family val="2"/>
      <scheme val="minor"/>
    </font>
    <font>
      <sz val="11"/>
      <name val="Calibri"/>
      <family val="2"/>
      <scheme val="minor"/>
    </font>
    <font>
      <sz val="11"/>
      <color rgb="FFFF0000"/>
      <name val="Calibri"/>
      <family val="2"/>
    </font>
    <font>
      <b/>
      <sz val="10.5"/>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00B050"/>
        <bgColor indexed="64"/>
      </patternFill>
    </fill>
  </fills>
  <borders count="1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rgb="FF000000"/>
      </left>
      <right/>
      <top/>
      <bottom style="thin">
        <color rgb="FF000000"/>
      </bottom>
      <diagonal/>
    </border>
    <border>
      <left style="medium">
        <color indexed="64"/>
      </left>
      <right/>
      <top style="thin">
        <color rgb="FF000000"/>
      </top>
      <bottom/>
      <diagonal/>
    </border>
    <border>
      <left/>
      <right/>
      <top style="thin">
        <color rgb="FF000000"/>
      </top>
      <bottom/>
      <diagonal/>
    </border>
  </borders>
  <cellStyleXfs count="3">
    <xf numFmtId="0" fontId="0" fillId="0" borderId="0"/>
    <xf numFmtId="0" fontId="1" fillId="0" borderId="0"/>
    <xf numFmtId="0" fontId="1" fillId="0" borderId="0"/>
  </cellStyleXfs>
  <cellXfs count="97">
    <xf numFmtId="0" fontId="0" fillId="0" borderId="0" xfId="0"/>
    <xf numFmtId="49" fontId="0" fillId="0" borderId="0" xfId="0" applyNumberFormat="1" applyAlignment="1">
      <alignment horizontal="left" vertical="center"/>
    </xf>
    <xf numFmtId="49" fontId="2" fillId="0" borderId="5" xfId="0" applyNumberFormat="1"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horizontal="center" vertical="center"/>
    </xf>
    <xf numFmtId="49" fontId="2" fillId="0" borderId="5" xfId="0" applyNumberFormat="1"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2" fillId="0" borderId="5" xfId="0" applyFont="1" applyBorder="1" applyAlignment="1">
      <alignment vertical="center"/>
    </xf>
    <xf numFmtId="0" fontId="3" fillId="0" borderId="5" xfId="0" applyFont="1" applyBorder="1" applyAlignment="1">
      <alignment horizontal="center" vertical="center" wrapText="1"/>
    </xf>
    <xf numFmtId="0" fontId="2" fillId="0" borderId="6" xfId="0" applyFont="1" applyBorder="1" applyAlignment="1">
      <alignment horizontal="center" vertical="center"/>
    </xf>
    <xf numFmtId="49" fontId="2" fillId="0" borderId="6"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vertical="center" wrapText="1"/>
    </xf>
    <xf numFmtId="49" fontId="5" fillId="0" borderId="5" xfId="0" applyNumberFormat="1" applyFont="1" applyBorder="1" applyAlignment="1">
      <alignment horizontal="left" vertical="center" wrapText="1"/>
    </xf>
    <xf numFmtId="49" fontId="4" fillId="0" borderId="5" xfId="0" applyNumberFormat="1" applyFont="1" applyBorder="1" applyAlignment="1">
      <alignment vertical="center"/>
    </xf>
    <xf numFmtId="49" fontId="5" fillId="0" borderId="5" xfId="0" applyNumberFormat="1" applyFont="1" applyBorder="1" applyAlignment="1">
      <alignment vertical="center"/>
    </xf>
    <xf numFmtId="0" fontId="5" fillId="0" borderId="5"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3" fillId="0" borderId="6" xfId="0" applyFont="1" applyBorder="1" applyAlignment="1">
      <alignment vertical="center" wrapText="1"/>
    </xf>
    <xf numFmtId="0" fontId="2" fillId="0" borderId="5" xfId="1" quotePrefix="1" applyFont="1" applyBorder="1" applyAlignment="1">
      <alignment wrapText="1"/>
    </xf>
    <xf numFmtId="0" fontId="2" fillId="0" borderId="5" xfId="1" quotePrefix="1" applyFont="1" applyBorder="1" applyAlignment="1">
      <alignment vertical="center" wrapText="1"/>
    </xf>
    <xf numFmtId="0" fontId="3" fillId="0" borderId="6" xfId="0" applyFont="1" applyBorder="1" applyAlignment="1">
      <alignment horizontal="center" vertical="center" wrapText="1"/>
    </xf>
    <xf numFmtId="0" fontId="5" fillId="0" borderId="6" xfId="0" applyFont="1" applyBorder="1" applyAlignment="1">
      <alignment vertical="center" wrapText="1"/>
    </xf>
    <xf numFmtId="2" fontId="6" fillId="0" borderId="5" xfId="1" quotePrefix="1" applyNumberFormat="1" applyFont="1" applyBorder="1" applyAlignment="1">
      <alignment horizontal="center" wrapText="1"/>
    </xf>
    <xf numFmtId="2" fontId="8" fillId="0" borderId="5" xfId="0" applyNumberFormat="1" applyFont="1" applyBorder="1" applyAlignment="1">
      <alignment horizontal="center"/>
    </xf>
    <xf numFmtId="2" fontId="8" fillId="0" borderId="0" xfId="0" applyNumberFormat="1" applyFont="1" applyAlignment="1">
      <alignment horizontal="center"/>
    </xf>
    <xf numFmtId="164" fontId="7" fillId="0" borderId="5" xfId="1" quotePrefix="1" applyNumberFormat="1" applyFont="1" applyBorder="1" applyAlignment="1">
      <alignment horizontal="center" wrapText="1"/>
    </xf>
    <xf numFmtId="2" fontId="7" fillId="0" borderId="5" xfId="1" quotePrefix="1" applyNumberFormat="1" applyFont="1" applyBorder="1" applyAlignment="1">
      <alignment horizontal="center" wrapText="1"/>
    </xf>
    <xf numFmtId="164" fontId="7" fillId="0" borderId="5" xfId="1" applyNumberFormat="1" applyFont="1" applyBorder="1" applyAlignment="1">
      <alignment horizontal="center" vertical="center" wrapText="1"/>
    </xf>
    <xf numFmtId="164" fontId="7" fillId="0" borderId="5" xfId="1" applyNumberFormat="1" applyFont="1" applyBorder="1" applyAlignment="1">
      <alignment horizontal="center" wrapText="1"/>
    </xf>
    <xf numFmtId="2" fontId="7" fillId="0" borderId="5" xfId="1" applyNumberFormat="1" applyFont="1" applyBorder="1" applyAlignment="1">
      <alignment horizontal="center" wrapText="1"/>
    </xf>
    <xf numFmtId="2" fontId="7" fillId="0" borderId="5"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7" fillId="2" borderId="5" xfId="1" applyNumberFormat="1" applyFont="1" applyFill="1" applyBorder="1" applyAlignment="1">
      <alignment horizontal="center" vertical="center" wrapText="1"/>
    </xf>
    <xf numFmtId="0" fontId="4" fillId="0" borderId="5" xfId="0" applyFont="1" applyBorder="1" applyAlignment="1">
      <alignment vertical="top" wrapText="1"/>
    </xf>
    <xf numFmtId="0" fontId="2" fillId="2" borderId="5" xfId="0" applyFont="1" applyFill="1" applyBorder="1" applyAlignment="1">
      <alignment vertical="center"/>
    </xf>
    <xf numFmtId="164" fontId="7" fillId="0" borderId="5" xfId="2" applyNumberFormat="1" applyFont="1" applyBorder="1" applyAlignment="1">
      <alignment horizontal="center" vertical="center" wrapText="1"/>
    </xf>
    <xf numFmtId="167" fontId="7" fillId="0" borderId="5" xfId="2" applyNumberFormat="1" applyFont="1" applyBorder="1" applyAlignment="1">
      <alignment horizontal="center" vertical="center" wrapText="1"/>
    </xf>
    <xf numFmtId="166" fontId="7" fillId="0" borderId="5" xfId="2" applyNumberFormat="1" applyFont="1" applyBorder="1" applyAlignment="1">
      <alignment horizontal="center" vertical="center" wrapText="1"/>
    </xf>
    <xf numFmtId="168" fontId="7" fillId="0" borderId="5" xfId="2" applyNumberFormat="1" applyFont="1" applyBorder="1" applyAlignment="1">
      <alignment horizontal="center" vertical="center" wrapText="1"/>
    </xf>
    <xf numFmtId="0" fontId="9" fillId="3" borderId="4" xfId="0" applyFont="1" applyFill="1" applyBorder="1" applyAlignment="1">
      <alignment vertical="center" wrapText="1"/>
    </xf>
    <xf numFmtId="164" fontId="11" fillId="3" borderId="9" xfId="1" applyNumberFormat="1" applyFont="1" applyFill="1" applyBorder="1" applyAlignment="1">
      <alignment horizontal="center" vertical="top" wrapText="1"/>
    </xf>
    <xf numFmtId="2" fontId="11" fillId="3" borderId="9" xfId="1" applyNumberFormat="1" applyFont="1" applyFill="1" applyBorder="1" applyAlignment="1">
      <alignment horizontal="center" vertical="top" wrapText="1"/>
    </xf>
    <xf numFmtId="164" fontId="6" fillId="0" borderId="5" xfId="1" applyNumberFormat="1" applyFont="1" applyBorder="1" applyAlignment="1">
      <alignment horizontal="center" vertical="center" wrapText="1"/>
    </xf>
    <xf numFmtId="165" fontId="6" fillId="0" borderId="5" xfId="1" applyNumberFormat="1" applyFont="1" applyBorder="1" applyAlignment="1">
      <alignment horizontal="center" vertical="center" wrapText="1"/>
    </xf>
    <xf numFmtId="166" fontId="6" fillId="0" borderId="5" xfId="1" applyNumberFormat="1" applyFont="1" applyBorder="1" applyAlignment="1">
      <alignment horizontal="center" vertical="center" wrapText="1"/>
    </xf>
    <xf numFmtId="164" fontId="6" fillId="0" borderId="5" xfId="1" applyNumberFormat="1" applyFont="1" applyBorder="1" applyAlignment="1">
      <alignment horizontal="center" wrapText="1"/>
    </xf>
    <xf numFmtId="2" fontId="6" fillId="0" borderId="5" xfId="1" applyNumberFormat="1" applyFont="1" applyBorder="1" applyAlignment="1">
      <alignment horizontal="center" wrapText="1"/>
    </xf>
    <xf numFmtId="164" fontId="8" fillId="0" borderId="5" xfId="0" applyNumberFormat="1" applyFont="1" applyBorder="1" applyAlignment="1">
      <alignment horizontal="center"/>
    </xf>
    <xf numFmtId="2" fontId="6" fillId="0" borderId="5" xfId="1" applyNumberFormat="1" applyFont="1" applyBorder="1" applyAlignment="1">
      <alignment horizontal="center" vertical="center" wrapText="1"/>
    </xf>
    <xf numFmtId="164" fontId="13" fillId="0" borderId="5" xfId="0" applyNumberFormat="1" applyFont="1" applyBorder="1" applyAlignment="1">
      <alignment horizontal="center"/>
    </xf>
    <xf numFmtId="2" fontId="13" fillId="0" borderId="5" xfId="0" applyNumberFormat="1" applyFont="1" applyBorder="1" applyAlignment="1">
      <alignment horizontal="center"/>
    </xf>
    <xf numFmtId="164" fontId="6" fillId="0" borderId="5" xfId="1" applyNumberFormat="1" applyFont="1" applyBorder="1" applyAlignment="1">
      <alignment horizontal="center" vertical="top" wrapText="1"/>
    </xf>
    <xf numFmtId="2" fontId="6" fillId="0" borderId="5" xfId="1" applyNumberFormat="1" applyFont="1" applyBorder="1" applyAlignment="1">
      <alignment horizontal="center" vertical="top" wrapText="1"/>
    </xf>
    <xf numFmtId="164" fontId="8" fillId="0" borderId="0" xfId="0" applyNumberFormat="1" applyFont="1" applyAlignment="1">
      <alignment horizontal="center"/>
    </xf>
    <xf numFmtId="164" fontId="13" fillId="0" borderId="0" xfId="0" applyNumberFormat="1" applyFont="1" applyAlignment="1">
      <alignment horizontal="center"/>
    </xf>
    <xf numFmtId="2" fontId="13" fillId="0" borderId="0" xfId="0" applyNumberFormat="1" applyFont="1" applyAlignment="1">
      <alignment horizontal="center"/>
    </xf>
    <xf numFmtId="0" fontId="6" fillId="0" borderId="5" xfId="1" applyFont="1" applyBorder="1" applyAlignment="1">
      <alignment wrapText="1"/>
    </xf>
    <xf numFmtId="0" fontId="8" fillId="0" borderId="0" xfId="0" applyFont="1"/>
    <xf numFmtId="49"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2" fillId="0" borderId="5" xfId="0" applyFont="1" applyFill="1" applyBorder="1" applyAlignment="1">
      <alignment horizontal="center" vertical="center"/>
    </xf>
    <xf numFmtId="49" fontId="14" fillId="0" borderId="5" xfId="0" applyNumberFormat="1" applyFont="1" applyBorder="1" applyAlignment="1">
      <alignment vertical="center"/>
    </xf>
    <xf numFmtId="0" fontId="14" fillId="0" borderId="5" xfId="0" applyFont="1" applyBorder="1" applyAlignment="1">
      <alignment vertical="top" wrapText="1"/>
    </xf>
    <xf numFmtId="0" fontId="7" fillId="0" borderId="5" xfId="0" applyFont="1" applyBorder="1" applyAlignment="1">
      <alignment horizontal="center" vertical="center"/>
    </xf>
    <xf numFmtId="0" fontId="12" fillId="0" borderId="0" xfId="0" applyFont="1"/>
    <xf numFmtId="0" fontId="14" fillId="0" borderId="5" xfId="0" applyFont="1" applyBorder="1" applyAlignment="1">
      <alignment vertical="center" wrapText="1"/>
    </xf>
    <xf numFmtId="49" fontId="7" fillId="0" borderId="5" xfId="0" applyNumberFormat="1" applyFont="1" applyBorder="1" applyAlignment="1">
      <alignment vertical="center"/>
    </xf>
    <xf numFmtId="0" fontId="7" fillId="0" borderId="5" xfId="0" applyFont="1" applyBorder="1" applyAlignment="1">
      <alignment vertical="center" wrapText="1"/>
    </xf>
    <xf numFmtId="49" fontId="7" fillId="0" borderId="6" xfId="0" applyNumberFormat="1" applyFont="1" applyBorder="1" applyAlignment="1">
      <alignment vertical="center"/>
    </xf>
    <xf numFmtId="0" fontId="7" fillId="0" borderId="6" xfId="0" applyFont="1" applyBorder="1" applyAlignment="1">
      <alignment horizontal="center" vertical="center"/>
    </xf>
    <xf numFmtId="0" fontId="4" fillId="0" borderId="5" xfId="0" applyFont="1" applyFill="1" applyBorder="1" applyAlignment="1">
      <alignment vertical="center"/>
    </xf>
    <xf numFmtId="164" fontId="7" fillId="0" borderId="5" xfId="1" applyNumberFormat="1" applyFont="1" applyFill="1" applyBorder="1" applyAlignment="1">
      <alignment horizontal="center" vertical="center" wrapText="1"/>
    </xf>
    <xf numFmtId="0" fontId="0" fillId="0" borderId="0" xfId="0" applyFill="1"/>
    <xf numFmtId="167" fontId="7" fillId="0" borderId="5" xfId="1" applyNumberFormat="1" applyFont="1" applyFill="1" applyBorder="1" applyAlignment="1">
      <alignment horizontal="center" vertical="center" wrapText="1"/>
    </xf>
    <xf numFmtId="0" fontId="7" fillId="0" borderId="5" xfId="1" applyFont="1" applyBorder="1" applyAlignment="1">
      <alignment horizontal="center" vertical="center" wrapText="1"/>
    </xf>
    <xf numFmtId="0" fontId="7" fillId="2" borderId="5" xfId="1" applyFont="1" applyFill="1" applyBorder="1" applyAlignment="1">
      <alignment horizontal="center" vertical="center" wrapText="1"/>
    </xf>
    <xf numFmtId="165" fontId="7" fillId="0" borderId="5"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0" fontId="4" fillId="0" borderId="5" xfId="0" applyFont="1" applyBorder="1" applyAlignment="1">
      <alignment horizontal="left" vertical="center"/>
    </xf>
    <xf numFmtId="169" fontId="7" fillId="0" borderId="5" xfId="1" applyNumberFormat="1" applyFont="1" applyBorder="1" applyAlignment="1">
      <alignment horizontal="center" vertical="center" wrapText="1"/>
    </xf>
    <xf numFmtId="0" fontId="5" fillId="0" borderId="6"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0" fillId="3" borderId="10" xfId="1" applyFont="1" applyFill="1" applyBorder="1" applyAlignment="1">
      <alignment horizontal="center" vertical="top" wrapText="1"/>
    </xf>
    <xf numFmtId="0" fontId="10" fillId="3" borderId="11" xfId="1" applyFont="1" applyFill="1" applyBorder="1" applyAlignment="1">
      <alignment horizontal="center" vertical="top" wrapText="1"/>
    </xf>
    <xf numFmtId="49" fontId="9" fillId="3" borderId="2" xfId="0" applyNumberFormat="1" applyFont="1" applyFill="1" applyBorder="1" applyAlignment="1">
      <alignment horizontal="left" vertical="center" wrapText="1"/>
    </xf>
    <xf numFmtId="49" fontId="9" fillId="3" borderId="8"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9" fillId="3" borderId="8"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3">
    <cellStyle name="Standard" xfId="0" builtinId="0"/>
    <cellStyle name="Standard 2" xfId="1" xr:uid="{22A8038D-070F-40B3-9F09-CB9105948534}"/>
    <cellStyle name="Standard 2 2" xfId="2" xr:uid="{877E2D5D-93E9-4B74-AC3E-61105CD271AD}"/>
  </cellStyles>
  <dxfs count="0"/>
  <tableStyles count="0" defaultTableStyle="TableStyleMedium2" defaultPivotStyle="PivotStyleLight16"/>
  <colors>
    <mruColors>
      <color rgb="FF000099"/>
      <color rgb="FF0033CC"/>
      <color rgb="FFC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296C-9985-4863-8DBA-D8FD27E8B556}">
  <dimension ref="A1:G352"/>
  <sheetViews>
    <sheetView tabSelected="1" showOutlineSymbols="0" zoomScale="80" zoomScaleNormal="80" workbookViewId="0">
      <pane ySplit="2" topLeftCell="A175" activePane="bottomLeft" state="frozen"/>
      <selection pane="bottomLeft" activeCell="F241" sqref="F241"/>
    </sheetView>
  </sheetViews>
  <sheetFormatPr baseColWidth="10" defaultColWidth="37.5703125" defaultRowHeight="15" x14ac:dyDescent="0.25"/>
  <cols>
    <col min="1" max="1" width="28.85546875" style="1" customWidth="1"/>
    <col min="2" max="2" width="91.140625" customWidth="1"/>
    <col min="3" max="3" width="11.85546875" bestFit="1" customWidth="1"/>
    <col min="4" max="4" width="10.140625" bestFit="1" customWidth="1"/>
    <col min="5" max="5" width="42" customWidth="1"/>
    <col min="6" max="6" width="40.7109375" style="27" customWidth="1"/>
  </cols>
  <sheetData>
    <row r="1" spans="1:6" ht="19.5" thickBot="1" x14ac:dyDescent="0.3">
      <c r="A1" s="91" t="s">
        <v>0</v>
      </c>
      <c r="B1" s="93" t="s">
        <v>1</v>
      </c>
      <c r="C1" s="95" t="s">
        <v>424</v>
      </c>
      <c r="D1" s="96"/>
      <c r="E1" s="89" t="s">
        <v>466</v>
      </c>
      <c r="F1" s="90"/>
    </row>
    <row r="2" spans="1:6" ht="42.75" x14ac:dyDescent="0.25">
      <c r="A2" s="92"/>
      <c r="B2" s="94"/>
      <c r="C2" s="44" t="s">
        <v>2</v>
      </c>
      <c r="D2" s="44" t="s">
        <v>3</v>
      </c>
      <c r="E2" s="45" t="s">
        <v>425</v>
      </c>
      <c r="F2" s="46" t="s">
        <v>465</v>
      </c>
    </row>
    <row r="3" spans="1:6" ht="15" hidden="1" customHeight="1" x14ac:dyDescent="0.25">
      <c r="A3" s="12" t="s">
        <v>4</v>
      </c>
      <c r="B3" s="13" t="s">
        <v>5</v>
      </c>
      <c r="C3" s="4" t="s">
        <v>7</v>
      </c>
      <c r="D3" s="4" t="s">
        <v>7</v>
      </c>
      <c r="E3" s="21" t="s">
        <v>8</v>
      </c>
      <c r="F3" s="25"/>
    </row>
    <row r="4" spans="1:6" ht="28.5" hidden="1" customHeight="1" x14ac:dyDescent="0.25">
      <c r="A4" s="2" t="s">
        <v>9</v>
      </c>
      <c r="B4" s="3" t="s">
        <v>10</v>
      </c>
      <c r="C4" s="4" t="s">
        <v>6</v>
      </c>
      <c r="D4" s="4" t="s">
        <v>6</v>
      </c>
      <c r="E4" s="21" t="s">
        <v>8</v>
      </c>
      <c r="F4" s="26"/>
    </row>
    <row r="5" spans="1:6" ht="28.5" hidden="1" customHeight="1" x14ac:dyDescent="0.25">
      <c r="A5" s="2" t="s">
        <v>11</v>
      </c>
      <c r="B5" s="3" t="s">
        <v>12</v>
      </c>
      <c r="C5" s="4" t="s">
        <v>6</v>
      </c>
      <c r="D5" s="4" t="s">
        <v>6</v>
      </c>
      <c r="E5" s="21" t="s">
        <v>8</v>
      </c>
      <c r="F5" s="26"/>
    </row>
    <row r="6" spans="1:6" ht="28.5" hidden="1" customHeight="1" x14ac:dyDescent="0.25">
      <c r="A6" s="2" t="s">
        <v>13</v>
      </c>
      <c r="B6" s="3" t="s">
        <v>14</v>
      </c>
      <c r="C6" s="4" t="s">
        <v>6</v>
      </c>
      <c r="D6" s="4" t="s">
        <v>6</v>
      </c>
      <c r="E6" s="21" t="s">
        <v>8</v>
      </c>
      <c r="F6" s="26"/>
    </row>
    <row r="7" spans="1:6" ht="28.5" hidden="1" customHeight="1" x14ac:dyDescent="0.25">
      <c r="A7" s="2" t="s">
        <v>15</v>
      </c>
      <c r="B7" s="3" t="s">
        <v>16</v>
      </c>
      <c r="C7" s="4" t="s">
        <v>6</v>
      </c>
      <c r="D7" s="4" t="s">
        <v>6</v>
      </c>
      <c r="E7" s="22" t="s">
        <v>8</v>
      </c>
      <c r="F7" s="26"/>
    </row>
    <row r="8" spans="1:6" ht="42.75" hidden="1" customHeight="1" x14ac:dyDescent="0.25">
      <c r="A8" s="12" t="s">
        <v>17</v>
      </c>
      <c r="B8" s="13" t="s">
        <v>18</v>
      </c>
      <c r="C8" s="4" t="s">
        <v>7</v>
      </c>
      <c r="D8" s="4" t="s">
        <v>7</v>
      </c>
      <c r="E8" s="28"/>
      <c r="F8" s="29"/>
    </row>
    <row r="9" spans="1:6" ht="42.75" hidden="1" customHeight="1" x14ac:dyDescent="0.25">
      <c r="A9" s="2" t="s">
        <v>19</v>
      </c>
      <c r="B9" s="3" t="s">
        <v>20</v>
      </c>
      <c r="C9" s="4" t="s">
        <v>6</v>
      </c>
      <c r="D9" s="4" t="s">
        <v>6</v>
      </c>
      <c r="E9" s="30" t="s">
        <v>464</v>
      </c>
      <c r="F9" s="30" t="s">
        <v>464</v>
      </c>
    </row>
    <row r="10" spans="1:6" ht="42.75" hidden="1" customHeight="1" x14ac:dyDescent="0.25">
      <c r="A10" s="2" t="s">
        <v>21</v>
      </c>
      <c r="B10" s="3" t="s">
        <v>22</v>
      </c>
      <c r="C10" s="4" t="s">
        <v>6</v>
      </c>
      <c r="D10" s="4" t="s">
        <v>6</v>
      </c>
      <c r="E10" s="30" t="s">
        <v>464</v>
      </c>
      <c r="F10" s="30" t="s">
        <v>464</v>
      </c>
    </row>
    <row r="11" spans="1:6" ht="42.75" hidden="1" customHeight="1" x14ac:dyDescent="0.25">
      <c r="A11" s="2" t="s">
        <v>23</v>
      </c>
      <c r="B11" s="3" t="s">
        <v>24</v>
      </c>
      <c r="C11" s="4" t="s">
        <v>6</v>
      </c>
      <c r="D11" s="4" t="s">
        <v>6</v>
      </c>
      <c r="E11" s="30" t="s">
        <v>464</v>
      </c>
      <c r="F11" s="30" t="s">
        <v>464</v>
      </c>
    </row>
    <row r="12" spans="1:6" ht="42.75" hidden="1" customHeight="1" x14ac:dyDescent="0.25">
      <c r="A12" s="2" t="s">
        <v>25</v>
      </c>
      <c r="B12" s="3" t="s">
        <v>26</v>
      </c>
      <c r="C12" s="4" t="s">
        <v>6</v>
      </c>
      <c r="D12" s="4" t="s">
        <v>6</v>
      </c>
      <c r="E12" s="30" t="s">
        <v>464</v>
      </c>
      <c r="F12" s="30" t="s">
        <v>464</v>
      </c>
    </row>
    <row r="13" spans="1:6" ht="42.75" customHeight="1" x14ac:dyDescent="0.25">
      <c r="A13" s="12" t="s">
        <v>27</v>
      </c>
      <c r="B13" s="13" t="s">
        <v>28</v>
      </c>
      <c r="C13" s="4" t="s">
        <v>7</v>
      </c>
      <c r="D13" s="4" t="s">
        <v>7</v>
      </c>
      <c r="E13" s="50"/>
      <c r="F13" s="51"/>
    </row>
    <row r="14" spans="1:6" ht="42.75" customHeight="1" x14ac:dyDescent="0.25">
      <c r="A14" s="2" t="s">
        <v>29</v>
      </c>
      <c r="B14" s="3" t="s">
        <v>30</v>
      </c>
      <c r="C14" s="4" t="s">
        <v>6</v>
      </c>
      <c r="D14" s="4" t="s">
        <v>6</v>
      </c>
      <c r="E14" s="30">
        <f>F14/366</f>
        <v>5.2513661202185792E-2</v>
      </c>
      <c r="F14" s="81">
        <v>19.22</v>
      </c>
    </row>
    <row r="15" spans="1:6" ht="42.75" customHeight="1" x14ac:dyDescent="0.25">
      <c r="A15" s="2" t="s">
        <v>31</v>
      </c>
      <c r="B15" s="3" t="s">
        <v>32</v>
      </c>
      <c r="C15" s="4" t="s">
        <v>6</v>
      </c>
      <c r="D15" s="4" t="s">
        <v>6</v>
      </c>
      <c r="E15" s="30">
        <f>F15/100</f>
        <v>4.6100000000000002E-2</v>
      </c>
      <c r="F15" s="82">
        <v>4.6100000000000003</v>
      </c>
    </row>
    <row r="16" spans="1:6" ht="42.75" customHeight="1" x14ac:dyDescent="0.25">
      <c r="A16" s="2" t="s">
        <v>33</v>
      </c>
      <c r="B16" s="3" t="s">
        <v>34</v>
      </c>
      <c r="C16" s="4" t="s">
        <v>6</v>
      </c>
      <c r="D16" s="4" t="s">
        <v>6</v>
      </c>
      <c r="E16" s="30">
        <f>F16/366</f>
        <v>0.30469945355191258</v>
      </c>
      <c r="F16" s="81">
        <v>111.52</v>
      </c>
    </row>
    <row r="17" spans="1:6" ht="42.75" customHeight="1" x14ac:dyDescent="0.25">
      <c r="A17" s="2" t="s">
        <v>35</v>
      </c>
      <c r="B17" s="3" t="s">
        <v>36</v>
      </c>
      <c r="C17" s="4" t="s">
        <v>6</v>
      </c>
      <c r="D17" s="4" t="s">
        <v>6</v>
      </c>
      <c r="E17" s="30">
        <f>F17/100</f>
        <v>9.1999999999999998E-3</v>
      </c>
      <c r="F17" s="82">
        <v>0.92</v>
      </c>
    </row>
    <row r="18" spans="1:6" ht="42.75" customHeight="1" x14ac:dyDescent="0.25">
      <c r="A18" s="12" t="s">
        <v>37</v>
      </c>
      <c r="B18" s="13" t="s">
        <v>38</v>
      </c>
      <c r="C18" s="4" t="s">
        <v>7</v>
      </c>
      <c r="D18" s="4" t="s">
        <v>7</v>
      </c>
      <c r="E18" s="50"/>
      <c r="F18" s="51"/>
    </row>
    <row r="19" spans="1:6" ht="42.75" customHeight="1" x14ac:dyDescent="0.25">
      <c r="A19" s="2" t="s">
        <v>39</v>
      </c>
      <c r="B19" s="3" t="s">
        <v>40</v>
      </c>
      <c r="C19" s="4" t="s">
        <v>6</v>
      </c>
      <c r="D19" s="4" t="s">
        <v>6</v>
      </c>
      <c r="E19" s="30">
        <f>F19/366</f>
        <v>5.6038251366120222E-2</v>
      </c>
      <c r="F19" s="81">
        <v>20.51</v>
      </c>
    </row>
    <row r="20" spans="1:6" ht="42.75" customHeight="1" x14ac:dyDescent="0.25">
      <c r="A20" s="2" t="s">
        <v>41</v>
      </c>
      <c r="B20" s="3" t="s">
        <v>42</v>
      </c>
      <c r="C20" s="4" t="s">
        <v>6</v>
      </c>
      <c r="D20" s="4" t="s">
        <v>6</v>
      </c>
      <c r="E20" s="30">
        <f>F20/100</f>
        <v>6.9699999999999998E-2</v>
      </c>
      <c r="F20" s="82">
        <v>6.97</v>
      </c>
    </row>
    <row r="21" spans="1:6" ht="42.75" customHeight="1" x14ac:dyDescent="0.25">
      <c r="A21" s="2" t="s">
        <v>43</v>
      </c>
      <c r="B21" s="3" t="s">
        <v>44</v>
      </c>
      <c r="C21" s="4" t="s">
        <v>6</v>
      </c>
      <c r="D21" s="4" t="s">
        <v>6</v>
      </c>
      <c r="E21" s="30">
        <f>F21/366</f>
        <v>0.52122950819672131</v>
      </c>
      <c r="F21" s="81">
        <v>190.77</v>
      </c>
    </row>
    <row r="22" spans="1:6" ht="42.75" customHeight="1" x14ac:dyDescent="0.25">
      <c r="A22" s="2" t="s">
        <v>45</v>
      </c>
      <c r="B22" s="3" t="s">
        <v>46</v>
      </c>
      <c r="C22" s="4" t="s">
        <v>6</v>
      </c>
      <c r="D22" s="4" t="s">
        <v>6</v>
      </c>
      <c r="E22" s="30">
        <f>F22/100</f>
        <v>1.6000000000000001E-3</v>
      </c>
      <c r="F22" s="82">
        <v>0.16</v>
      </c>
    </row>
    <row r="23" spans="1:6" ht="42.75" customHeight="1" x14ac:dyDescent="0.25">
      <c r="A23" s="12" t="s">
        <v>47</v>
      </c>
      <c r="B23" s="13" t="s">
        <v>48</v>
      </c>
      <c r="C23" s="4" t="s">
        <v>7</v>
      </c>
      <c r="D23" s="4" t="s">
        <v>7</v>
      </c>
      <c r="E23" s="50"/>
      <c r="F23" s="51"/>
    </row>
    <row r="24" spans="1:6" ht="42.75" customHeight="1" x14ac:dyDescent="0.25">
      <c r="A24" s="2" t="s">
        <v>49</v>
      </c>
      <c r="B24" s="3" t="s">
        <v>50</v>
      </c>
      <c r="C24" s="4" t="s">
        <v>6</v>
      </c>
      <c r="D24" s="4" t="s">
        <v>6</v>
      </c>
      <c r="E24" s="30">
        <f>F24/366</f>
        <v>6.8251366120218579E-2</v>
      </c>
      <c r="F24" s="81">
        <v>24.98</v>
      </c>
    </row>
    <row r="25" spans="1:6" ht="42.75" customHeight="1" x14ac:dyDescent="0.25">
      <c r="A25" s="2" t="s">
        <v>51</v>
      </c>
      <c r="B25" s="3" t="s">
        <v>52</v>
      </c>
      <c r="C25" s="4" t="s">
        <v>6</v>
      </c>
      <c r="D25" s="4" t="s">
        <v>6</v>
      </c>
      <c r="E25" s="30">
        <f>F25/100</f>
        <v>6.9900000000000004E-2</v>
      </c>
      <c r="F25" s="82">
        <v>6.99</v>
      </c>
    </row>
    <row r="26" spans="1:6" ht="42.75" customHeight="1" x14ac:dyDescent="0.25">
      <c r="A26" s="2" t="s">
        <v>53</v>
      </c>
      <c r="B26" s="3" t="s">
        <v>54</v>
      </c>
      <c r="C26" s="4" t="s">
        <v>6</v>
      </c>
      <c r="D26" s="4" t="s">
        <v>6</v>
      </c>
      <c r="E26" s="30">
        <f>F26/366</f>
        <v>0.49144808743169399</v>
      </c>
      <c r="F26" s="81">
        <v>179.87</v>
      </c>
    </row>
    <row r="27" spans="1:6" ht="42.75" customHeight="1" x14ac:dyDescent="0.25">
      <c r="A27" s="2" t="s">
        <v>55</v>
      </c>
      <c r="B27" s="3" t="s">
        <v>56</v>
      </c>
      <c r="C27" s="4" t="s">
        <v>6</v>
      </c>
      <c r="D27" s="4" t="s">
        <v>6</v>
      </c>
      <c r="E27" s="30">
        <f>F27/100</f>
        <v>8.0000000000000002E-3</v>
      </c>
      <c r="F27" s="82">
        <v>0.8</v>
      </c>
    </row>
    <row r="28" spans="1:6" ht="42.75" customHeight="1" x14ac:dyDescent="0.25">
      <c r="A28" s="12" t="s">
        <v>57</v>
      </c>
      <c r="B28" s="13" t="s">
        <v>58</v>
      </c>
      <c r="C28" s="4" t="s">
        <v>7</v>
      </c>
      <c r="D28" s="4" t="s">
        <v>7</v>
      </c>
      <c r="E28" s="50"/>
      <c r="F28" s="51"/>
    </row>
    <row r="29" spans="1:6" ht="42.75" customHeight="1" x14ac:dyDescent="0.25">
      <c r="A29" s="2" t="s">
        <v>59</v>
      </c>
      <c r="B29" s="3" t="s">
        <v>60</v>
      </c>
      <c r="C29" s="4" t="s">
        <v>6</v>
      </c>
      <c r="D29" s="4" t="s">
        <v>6</v>
      </c>
      <c r="E29" s="30">
        <f>F29/366</f>
        <v>5.3469945355191256E-2</v>
      </c>
      <c r="F29" s="81">
        <v>19.57</v>
      </c>
    </row>
    <row r="30" spans="1:6" ht="42.75" customHeight="1" x14ac:dyDescent="0.25">
      <c r="A30" s="2" t="s">
        <v>61</v>
      </c>
      <c r="B30" s="3" t="s">
        <v>62</v>
      </c>
      <c r="C30" s="4" t="s">
        <v>6</v>
      </c>
      <c r="D30" s="4" t="s">
        <v>6</v>
      </c>
      <c r="E30" s="30">
        <f>F30/100</f>
        <v>7.5700000000000003E-2</v>
      </c>
      <c r="F30" s="82">
        <v>7.57</v>
      </c>
    </row>
    <row r="31" spans="1:6" ht="42.75" customHeight="1" x14ac:dyDescent="0.25">
      <c r="A31" s="2" t="s">
        <v>63</v>
      </c>
      <c r="B31" s="3" t="s">
        <v>64</v>
      </c>
      <c r="C31" s="4" t="s">
        <v>6</v>
      </c>
      <c r="D31" s="4" t="s">
        <v>6</v>
      </c>
      <c r="E31" s="30">
        <f>F31/366</f>
        <v>0.51338797814207648</v>
      </c>
      <c r="F31" s="81">
        <v>187.9</v>
      </c>
    </row>
    <row r="32" spans="1:6" ht="42.75" customHeight="1" x14ac:dyDescent="0.25">
      <c r="A32" s="2" t="s">
        <v>65</v>
      </c>
      <c r="B32" s="3" t="s">
        <v>66</v>
      </c>
      <c r="C32" s="4" t="s">
        <v>6</v>
      </c>
      <c r="D32" s="4" t="s">
        <v>6</v>
      </c>
      <c r="E32" s="30">
        <f>F32/100</f>
        <v>8.3000000000000001E-3</v>
      </c>
      <c r="F32" s="82">
        <v>0.83</v>
      </c>
    </row>
    <row r="33" spans="1:6" ht="42.75" customHeight="1" x14ac:dyDescent="0.25">
      <c r="A33" s="12" t="s">
        <v>67</v>
      </c>
      <c r="B33" s="13" t="s">
        <v>68</v>
      </c>
      <c r="C33" s="4" t="s">
        <v>7</v>
      </c>
      <c r="D33" s="4" t="s">
        <v>7</v>
      </c>
      <c r="E33" s="50"/>
      <c r="F33" s="51"/>
    </row>
    <row r="34" spans="1:6" ht="42.75" customHeight="1" x14ac:dyDescent="0.25">
      <c r="A34" s="2" t="s">
        <v>69</v>
      </c>
      <c r="B34" s="3" t="s">
        <v>70</v>
      </c>
      <c r="C34" s="4" t="s">
        <v>6</v>
      </c>
      <c r="D34" s="4" t="s">
        <v>6</v>
      </c>
      <c r="E34" s="30">
        <f>F34/366</f>
        <v>6.4754098360655737E-2</v>
      </c>
      <c r="F34" s="81">
        <v>23.7</v>
      </c>
    </row>
    <row r="35" spans="1:6" ht="42.75" customHeight="1" x14ac:dyDescent="0.25">
      <c r="A35" s="2" t="s">
        <v>71</v>
      </c>
      <c r="B35" s="3" t="s">
        <v>72</v>
      </c>
      <c r="C35" s="4" t="s">
        <v>6</v>
      </c>
      <c r="D35" s="4" t="s">
        <v>6</v>
      </c>
      <c r="E35" s="30">
        <f>F35/100</f>
        <v>7.7100000000000002E-2</v>
      </c>
      <c r="F35" s="82">
        <v>7.71</v>
      </c>
    </row>
    <row r="36" spans="1:6" ht="42.75" customHeight="1" x14ac:dyDescent="0.25">
      <c r="A36" s="2" t="s">
        <v>73</v>
      </c>
      <c r="B36" s="3" t="s">
        <v>74</v>
      </c>
      <c r="C36" s="4" t="s">
        <v>6</v>
      </c>
      <c r="D36" s="4" t="s">
        <v>6</v>
      </c>
      <c r="E36" s="30">
        <f>F36/366</f>
        <v>0.45076502732240437</v>
      </c>
      <c r="F36" s="81">
        <v>164.98</v>
      </c>
    </row>
    <row r="37" spans="1:6" ht="42.75" customHeight="1" x14ac:dyDescent="0.25">
      <c r="A37" s="2" t="s">
        <v>75</v>
      </c>
      <c r="B37" s="3" t="s">
        <v>76</v>
      </c>
      <c r="C37" s="4" t="s">
        <v>6</v>
      </c>
      <c r="D37" s="4" t="s">
        <v>6</v>
      </c>
      <c r="E37" s="30">
        <f>F37/100</f>
        <v>2.1000000000000001E-2</v>
      </c>
      <c r="F37" s="82">
        <v>2.1</v>
      </c>
    </row>
    <row r="38" spans="1:6" ht="42.75" hidden="1" customHeight="1" x14ac:dyDescent="0.25">
      <c r="A38" s="14" t="s">
        <v>426</v>
      </c>
      <c r="B38" s="13" t="s">
        <v>77</v>
      </c>
      <c r="C38" s="4" t="s">
        <v>7</v>
      </c>
      <c r="D38" s="4" t="s">
        <v>7</v>
      </c>
      <c r="E38" s="52"/>
      <c r="F38" s="26"/>
    </row>
    <row r="39" spans="1:6" ht="42.75" hidden="1" customHeight="1" x14ac:dyDescent="0.25">
      <c r="A39" s="2" t="s">
        <v>78</v>
      </c>
      <c r="B39" s="3" t="s">
        <v>79</v>
      </c>
      <c r="C39" s="4" t="s">
        <v>6</v>
      </c>
      <c r="D39" s="4" t="s">
        <v>6</v>
      </c>
      <c r="E39" s="47" t="s">
        <v>422</v>
      </c>
      <c r="F39" s="53" t="s">
        <v>422</v>
      </c>
    </row>
    <row r="40" spans="1:6" ht="42.75" hidden="1" customHeight="1" x14ac:dyDescent="0.25">
      <c r="A40" s="2" t="s">
        <v>80</v>
      </c>
      <c r="B40" s="3" t="s">
        <v>81</v>
      </c>
      <c r="C40" s="4" t="s">
        <v>6</v>
      </c>
      <c r="D40" s="4" t="s">
        <v>6</v>
      </c>
      <c r="E40" s="47" t="s">
        <v>422</v>
      </c>
      <c r="F40" s="53" t="s">
        <v>422</v>
      </c>
    </row>
    <row r="41" spans="1:6" ht="42.75" hidden="1" customHeight="1" x14ac:dyDescent="0.25">
      <c r="A41" s="2" t="s">
        <v>82</v>
      </c>
      <c r="B41" s="3" t="s">
        <v>83</v>
      </c>
      <c r="C41" s="4" t="s">
        <v>6</v>
      </c>
      <c r="D41" s="4" t="s">
        <v>6</v>
      </c>
      <c r="E41" s="47" t="s">
        <v>422</v>
      </c>
      <c r="F41" s="53" t="s">
        <v>422</v>
      </c>
    </row>
    <row r="42" spans="1:6" ht="42.75" hidden="1" customHeight="1" x14ac:dyDescent="0.25">
      <c r="A42" s="2" t="s">
        <v>84</v>
      </c>
      <c r="B42" s="3" t="s">
        <v>85</v>
      </c>
      <c r="C42" s="4" t="s">
        <v>6</v>
      </c>
      <c r="D42" s="4" t="s">
        <v>6</v>
      </c>
      <c r="E42" s="47" t="s">
        <v>422</v>
      </c>
      <c r="F42" s="53" t="s">
        <v>422</v>
      </c>
    </row>
    <row r="43" spans="1:6" ht="42.75" hidden="1" customHeight="1" x14ac:dyDescent="0.25">
      <c r="A43" s="2" t="s">
        <v>427</v>
      </c>
      <c r="B43" s="3" t="s">
        <v>442</v>
      </c>
      <c r="C43" s="4" t="s">
        <v>6</v>
      </c>
      <c r="D43" s="4" t="s">
        <v>6</v>
      </c>
      <c r="E43" s="47" t="s">
        <v>422</v>
      </c>
      <c r="F43" s="47" t="s">
        <v>422</v>
      </c>
    </row>
    <row r="44" spans="1:6" ht="42.75" customHeight="1" x14ac:dyDescent="0.25">
      <c r="A44" s="15" t="s">
        <v>86</v>
      </c>
      <c r="B44" s="13" t="s">
        <v>87</v>
      </c>
      <c r="C44" s="4" t="s">
        <v>6</v>
      </c>
      <c r="D44" s="4" t="s">
        <v>6</v>
      </c>
      <c r="E44" s="40">
        <f>F44/366</f>
        <v>0.23224043715846995</v>
      </c>
      <c r="F44" s="41">
        <v>85</v>
      </c>
    </row>
    <row r="45" spans="1:6" ht="42.75" customHeight="1" x14ac:dyDescent="0.25">
      <c r="A45" s="15" t="s">
        <v>88</v>
      </c>
      <c r="B45" s="38" t="s">
        <v>428</v>
      </c>
      <c r="C45" s="4" t="s">
        <v>6</v>
      </c>
      <c r="D45" s="4" t="s">
        <v>6</v>
      </c>
      <c r="E45" s="30">
        <f>F45/100</f>
        <v>7.9600000000000004E-2</v>
      </c>
      <c r="F45" s="42">
        <v>7.96</v>
      </c>
    </row>
    <row r="46" spans="1:6" ht="42.75" customHeight="1" x14ac:dyDescent="0.25">
      <c r="A46" s="15" t="s">
        <v>89</v>
      </c>
      <c r="B46" s="13" t="s">
        <v>429</v>
      </c>
      <c r="C46" s="4" t="s">
        <v>6</v>
      </c>
      <c r="D46" s="4" t="s">
        <v>6</v>
      </c>
      <c r="E46" s="30">
        <f t="shared" ref="E46:E49" si="0">F46/100</f>
        <v>4.5999999999999999E-2</v>
      </c>
      <c r="F46" s="42">
        <v>4.5999999999999996</v>
      </c>
    </row>
    <row r="47" spans="1:6" ht="42.75" customHeight="1" x14ac:dyDescent="0.25">
      <c r="A47" s="15" t="s">
        <v>90</v>
      </c>
      <c r="B47" s="13" t="s">
        <v>430</v>
      </c>
      <c r="C47" s="4" t="s">
        <v>6</v>
      </c>
      <c r="D47" s="4" t="s">
        <v>6</v>
      </c>
      <c r="E47" s="30">
        <f t="shared" si="0"/>
        <v>6.2300000000000001E-2</v>
      </c>
      <c r="F47" s="42">
        <v>6.23</v>
      </c>
    </row>
    <row r="48" spans="1:6" ht="42.75" customHeight="1" x14ac:dyDescent="0.25">
      <c r="A48" s="15" t="s">
        <v>91</v>
      </c>
      <c r="B48" s="13" t="s">
        <v>92</v>
      </c>
      <c r="C48" s="4" t="s">
        <v>6</v>
      </c>
      <c r="D48" s="4" t="s">
        <v>6</v>
      </c>
      <c r="E48" s="30">
        <f t="shared" si="0"/>
        <v>2.2099999999999998E-2</v>
      </c>
      <c r="F48" s="42">
        <f>F37+0.11</f>
        <v>2.21</v>
      </c>
    </row>
    <row r="49" spans="1:6" ht="42.75" customHeight="1" x14ac:dyDescent="0.25">
      <c r="A49" s="15" t="s">
        <v>93</v>
      </c>
      <c r="B49" s="13" t="s">
        <v>431</v>
      </c>
      <c r="C49" s="4" t="s">
        <v>6</v>
      </c>
      <c r="D49" s="4" t="s">
        <v>6</v>
      </c>
      <c r="E49" s="30">
        <f t="shared" si="0"/>
        <v>5.6299999999999996E-2</v>
      </c>
      <c r="F49" s="42">
        <v>5.63</v>
      </c>
    </row>
    <row r="50" spans="1:6" ht="42.75" hidden="1" customHeight="1" x14ac:dyDescent="0.25">
      <c r="A50" s="63" t="s">
        <v>94</v>
      </c>
      <c r="B50" s="64" t="s">
        <v>433</v>
      </c>
      <c r="C50" s="65" t="s">
        <v>6</v>
      </c>
      <c r="D50" s="65" t="s">
        <v>6</v>
      </c>
      <c r="E50" s="30" t="s">
        <v>422</v>
      </c>
      <c r="F50" s="30" t="s">
        <v>422</v>
      </c>
    </row>
    <row r="51" spans="1:6" ht="42.75" customHeight="1" x14ac:dyDescent="0.25">
      <c r="A51" s="15" t="s">
        <v>95</v>
      </c>
      <c r="B51" s="13" t="s">
        <v>432</v>
      </c>
      <c r="C51" s="4" t="s">
        <v>6</v>
      </c>
      <c r="D51" s="4" t="s">
        <v>6</v>
      </c>
      <c r="E51" s="40">
        <f>F51/366</f>
        <v>0</v>
      </c>
      <c r="F51" s="41">
        <v>0</v>
      </c>
    </row>
    <row r="52" spans="1:6" ht="42.75" customHeight="1" x14ac:dyDescent="0.25">
      <c r="A52" s="15" t="s">
        <v>96</v>
      </c>
      <c r="B52" s="13" t="s">
        <v>434</v>
      </c>
      <c r="C52" s="4" t="s">
        <v>6</v>
      </c>
      <c r="D52" s="4" t="s">
        <v>6</v>
      </c>
      <c r="E52" s="40">
        <f>F52/366</f>
        <v>0</v>
      </c>
      <c r="F52" s="41">
        <v>0</v>
      </c>
    </row>
    <row r="53" spans="1:6" ht="42.75" customHeight="1" x14ac:dyDescent="0.25">
      <c r="A53" s="15" t="s">
        <v>97</v>
      </c>
      <c r="B53" s="13" t="s">
        <v>435</v>
      </c>
      <c r="C53" s="4" t="s">
        <v>6</v>
      </c>
      <c r="D53" s="4" t="s">
        <v>6</v>
      </c>
      <c r="E53" s="40">
        <f>F53/366</f>
        <v>0</v>
      </c>
      <c r="F53" s="41">
        <v>0</v>
      </c>
    </row>
    <row r="54" spans="1:6" ht="42.75" hidden="1" customHeight="1" x14ac:dyDescent="0.25">
      <c r="A54" s="15" t="s">
        <v>98</v>
      </c>
      <c r="B54" s="13" t="s">
        <v>436</v>
      </c>
      <c r="C54" s="4" t="s">
        <v>6</v>
      </c>
      <c r="D54" s="4" t="s">
        <v>6</v>
      </c>
      <c r="E54" s="30" t="s">
        <v>422</v>
      </c>
      <c r="F54" s="30" t="s">
        <v>422</v>
      </c>
    </row>
    <row r="55" spans="1:6" ht="42.75" hidden="1" customHeight="1" x14ac:dyDescent="0.25">
      <c r="A55" s="15" t="s">
        <v>99</v>
      </c>
      <c r="B55" s="13" t="s">
        <v>437</v>
      </c>
      <c r="C55" s="4" t="s">
        <v>6</v>
      </c>
      <c r="D55" s="4" t="s">
        <v>6</v>
      </c>
      <c r="E55" s="30" t="s">
        <v>422</v>
      </c>
      <c r="F55" s="30" t="s">
        <v>422</v>
      </c>
    </row>
    <row r="56" spans="1:6" ht="42.75" hidden="1" customHeight="1" x14ac:dyDescent="0.25">
      <c r="A56" s="15" t="s">
        <v>100</v>
      </c>
      <c r="B56" s="13" t="s">
        <v>438</v>
      </c>
      <c r="C56" s="4" t="s">
        <v>6</v>
      </c>
      <c r="D56" s="4" t="s">
        <v>6</v>
      </c>
      <c r="E56" s="30" t="s">
        <v>422</v>
      </c>
      <c r="F56" s="30" t="s">
        <v>422</v>
      </c>
    </row>
    <row r="57" spans="1:6" ht="42.75" hidden="1" customHeight="1" x14ac:dyDescent="0.25">
      <c r="A57" s="15" t="s">
        <v>439</v>
      </c>
      <c r="B57" s="13" t="s">
        <v>440</v>
      </c>
      <c r="C57" s="4" t="s">
        <v>6</v>
      </c>
      <c r="D57" s="4" t="s">
        <v>6</v>
      </c>
      <c r="E57" s="30" t="s">
        <v>422</v>
      </c>
      <c r="F57" s="30" t="s">
        <v>422</v>
      </c>
    </row>
    <row r="58" spans="1:6" ht="42.75" customHeight="1" x14ac:dyDescent="0.25">
      <c r="A58" s="15" t="s">
        <v>441</v>
      </c>
      <c r="B58" s="38" t="s">
        <v>443</v>
      </c>
      <c r="C58" s="4" t="s">
        <v>6</v>
      </c>
      <c r="D58" s="4" t="s">
        <v>6</v>
      </c>
      <c r="E58" s="40">
        <f>F58/366</f>
        <v>0.34680327868852462</v>
      </c>
      <c r="F58" s="41">
        <v>126.93</v>
      </c>
    </row>
    <row r="59" spans="1:6" s="69" customFormat="1" ht="42.75" customHeight="1" x14ac:dyDescent="0.25">
      <c r="A59" s="66" t="s">
        <v>444</v>
      </c>
      <c r="B59" s="67" t="s">
        <v>445</v>
      </c>
      <c r="C59" s="68" t="s">
        <v>6</v>
      </c>
      <c r="D59" s="68" t="s">
        <v>6</v>
      </c>
      <c r="E59" s="30">
        <f t="shared" ref="E59" si="1">F59/100</f>
        <v>3.184E-2</v>
      </c>
      <c r="F59" s="42">
        <f>F45*0.4</f>
        <v>3.1840000000000002</v>
      </c>
    </row>
    <row r="60" spans="1:6" s="69" customFormat="1" ht="42.75" hidden="1" customHeight="1" x14ac:dyDescent="0.25">
      <c r="A60" s="66" t="s">
        <v>446</v>
      </c>
      <c r="B60" s="67" t="s">
        <v>447</v>
      </c>
      <c r="C60" s="68" t="s">
        <v>6</v>
      </c>
      <c r="D60" s="68" t="s">
        <v>6</v>
      </c>
      <c r="E60" s="30"/>
      <c r="F60" s="30"/>
    </row>
    <row r="61" spans="1:6" s="69" customFormat="1" ht="42.75" hidden="1" customHeight="1" x14ac:dyDescent="0.25">
      <c r="A61" s="66" t="s">
        <v>448</v>
      </c>
      <c r="B61" s="67" t="s">
        <v>449</v>
      </c>
      <c r="C61" s="68" t="s">
        <v>6</v>
      </c>
      <c r="D61" s="68" t="s">
        <v>6</v>
      </c>
      <c r="E61" s="30"/>
      <c r="F61" s="30"/>
    </row>
    <row r="62" spans="1:6" s="69" customFormat="1" ht="42.75" hidden="1" customHeight="1" x14ac:dyDescent="0.25">
      <c r="A62" s="66" t="s">
        <v>101</v>
      </c>
      <c r="B62" s="70" t="s">
        <v>102</v>
      </c>
      <c r="C62" s="68" t="s">
        <v>7</v>
      </c>
      <c r="D62" s="68" t="s">
        <v>7</v>
      </c>
      <c r="E62" s="31"/>
      <c r="F62" s="32"/>
    </row>
    <row r="63" spans="1:6" s="69" customFormat="1" ht="42.75" hidden="1" customHeight="1" x14ac:dyDescent="0.25">
      <c r="A63" s="71" t="s">
        <v>103</v>
      </c>
      <c r="B63" s="72" t="s">
        <v>104</v>
      </c>
      <c r="C63" s="68" t="s">
        <v>6</v>
      </c>
      <c r="D63" s="68" t="s">
        <v>6</v>
      </c>
      <c r="E63" s="30" t="s">
        <v>422</v>
      </c>
      <c r="F63" s="33" t="s">
        <v>422</v>
      </c>
    </row>
    <row r="64" spans="1:6" s="69" customFormat="1" ht="42.75" hidden="1" customHeight="1" x14ac:dyDescent="0.25">
      <c r="A64" s="71" t="s">
        <v>105</v>
      </c>
      <c r="B64" s="72" t="s">
        <v>106</v>
      </c>
      <c r="C64" s="68" t="s">
        <v>6</v>
      </c>
      <c r="D64" s="68" t="s">
        <v>6</v>
      </c>
      <c r="E64" s="30" t="s">
        <v>422</v>
      </c>
      <c r="F64" s="33" t="s">
        <v>422</v>
      </c>
    </row>
    <row r="65" spans="1:6" s="69" customFormat="1" ht="42.75" hidden="1" customHeight="1" x14ac:dyDescent="0.25">
      <c r="A65" s="71" t="s">
        <v>107</v>
      </c>
      <c r="B65" s="72" t="s">
        <v>108</v>
      </c>
      <c r="C65" s="68" t="s">
        <v>6</v>
      </c>
      <c r="D65" s="68" t="s">
        <v>6</v>
      </c>
      <c r="E65" s="30" t="s">
        <v>422</v>
      </c>
      <c r="F65" s="33" t="s">
        <v>422</v>
      </c>
    </row>
    <row r="66" spans="1:6" s="69" customFormat="1" ht="42.75" hidden="1" customHeight="1" x14ac:dyDescent="0.25">
      <c r="A66" s="71" t="s">
        <v>109</v>
      </c>
      <c r="B66" s="72" t="s">
        <v>110</v>
      </c>
      <c r="C66" s="68" t="s">
        <v>6</v>
      </c>
      <c r="D66" s="68" t="s">
        <v>6</v>
      </c>
      <c r="E66" s="30" t="s">
        <v>422</v>
      </c>
      <c r="F66" s="33" t="s">
        <v>422</v>
      </c>
    </row>
    <row r="67" spans="1:6" s="69" customFormat="1" ht="42.75" hidden="1" customHeight="1" x14ac:dyDescent="0.25">
      <c r="A67" s="71" t="s">
        <v>111</v>
      </c>
      <c r="B67" s="72" t="s">
        <v>112</v>
      </c>
      <c r="C67" s="68" t="s">
        <v>6</v>
      </c>
      <c r="D67" s="68" t="s">
        <v>6</v>
      </c>
      <c r="E67" s="30" t="s">
        <v>422</v>
      </c>
      <c r="F67" s="33" t="s">
        <v>422</v>
      </c>
    </row>
    <row r="68" spans="1:6" s="69" customFormat="1" ht="42.75" hidden="1" customHeight="1" x14ac:dyDescent="0.25">
      <c r="A68" s="66" t="s">
        <v>113</v>
      </c>
      <c r="B68" s="70" t="s">
        <v>114</v>
      </c>
      <c r="C68" s="68" t="s">
        <v>7</v>
      </c>
      <c r="D68" s="68" t="s">
        <v>7</v>
      </c>
      <c r="E68" s="30"/>
      <c r="F68" s="33"/>
    </row>
    <row r="69" spans="1:6" s="69" customFormat="1" ht="42.75" hidden="1" customHeight="1" x14ac:dyDescent="0.25">
      <c r="A69" s="71" t="s">
        <v>115</v>
      </c>
      <c r="B69" s="72" t="s">
        <v>116</v>
      </c>
      <c r="C69" s="68" t="s">
        <v>6</v>
      </c>
      <c r="D69" s="68" t="s">
        <v>6</v>
      </c>
      <c r="E69" s="30" t="s">
        <v>422</v>
      </c>
      <c r="F69" s="33" t="s">
        <v>422</v>
      </c>
    </row>
    <row r="70" spans="1:6" s="69" customFormat="1" ht="42.75" hidden="1" customHeight="1" x14ac:dyDescent="0.25">
      <c r="A70" s="71" t="s">
        <v>117</v>
      </c>
      <c r="B70" s="72" t="s">
        <v>118</v>
      </c>
      <c r="C70" s="68" t="s">
        <v>6</v>
      </c>
      <c r="D70" s="68" t="s">
        <v>6</v>
      </c>
      <c r="E70" s="30" t="s">
        <v>422</v>
      </c>
      <c r="F70" s="33" t="s">
        <v>422</v>
      </c>
    </row>
    <row r="71" spans="1:6" s="69" customFormat="1" ht="42.75" hidden="1" customHeight="1" x14ac:dyDescent="0.25">
      <c r="A71" s="71" t="s">
        <v>119</v>
      </c>
      <c r="B71" s="72" t="s">
        <v>120</v>
      </c>
      <c r="C71" s="68" t="s">
        <v>6</v>
      </c>
      <c r="D71" s="68" t="s">
        <v>6</v>
      </c>
      <c r="E71" s="30" t="s">
        <v>422</v>
      </c>
      <c r="F71" s="33" t="s">
        <v>422</v>
      </c>
    </row>
    <row r="72" spans="1:6" s="69" customFormat="1" ht="42.75" hidden="1" customHeight="1" x14ac:dyDescent="0.25">
      <c r="A72" s="71" t="s">
        <v>121</v>
      </c>
      <c r="B72" s="72" t="s">
        <v>122</v>
      </c>
      <c r="C72" s="68" t="s">
        <v>6</v>
      </c>
      <c r="D72" s="68" t="s">
        <v>6</v>
      </c>
      <c r="E72" s="30" t="s">
        <v>422</v>
      </c>
      <c r="F72" s="33" t="s">
        <v>422</v>
      </c>
    </row>
    <row r="73" spans="1:6" s="69" customFormat="1" ht="42.75" hidden="1" customHeight="1" x14ac:dyDescent="0.25">
      <c r="A73" s="73" t="s">
        <v>123</v>
      </c>
      <c r="B73" s="72" t="s">
        <v>124</v>
      </c>
      <c r="C73" s="74" t="s">
        <v>6</v>
      </c>
      <c r="D73" s="74" t="s">
        <v>6</v>
      </c>
      <c r="E73" s="30" t="s">
        <v>422</v>
      </c>
      <c r="F73" s="33" t="s">
        <v>422</v>
      </c>
    </row>
    <row r="74" spans="1:6" s="69" customFormat="1" ht="28.5" customHeight="1" x14ac:dyDescent="0.25">
      <c r="A74" s="66" t="s">
        <v>125</v>
      </c>
      <c r="B74" s="70" t="s">
        <v>126</v>
      </c>
      <c r="C74" s="68" t="s">
        <v>7</v>
      </c>
      <c r="D74" s="68" t="s">
        <v>7</v>
      </c>
      <c r="E74" s="31"/>
      <c r="F74" s="32"/>
    </row>
    <row r="75" spans="1:6" ht="28.5" customHeight="1" x14ac:dyDescent="0.25">
      <c r="A75" s="5" t="s">
        <v>127</v>
      </c>
      <c r="B75" s="3" t="s">
        <v>128</v>
      </c>
      <c r="C75" s="4" t="s">
        <v>6</v>
      </c>
      <c r="D75" s="4" t="s">
        <v>6</v>
      </c>
      <c r="E75" s="30"/>
      <c r="F75" s="30"/>
    </row>
    <row r="76" spans="1:6" ht="28.5" customHeight="1" x14ac:dyDescent="0.25">
      <c r="A76" s="5" t="s">
        <v>129</v>
      </c>
      <c r="B76" s="3" t="s">
        <v>130</v>
      </c>
      <c r="C76" s="4" t="s">
        <v>6</v>
      </c>
      <c r="D76" s="4" t="s">
        <v>6</v>
      </c>
      <c r="E76" s="30">
        <f>F76/29</f>
        <v>0.64091954022988507</v>
      </c>
      <c r="F76" s="81">
        <f>F16/6</f>
        <v>18.586666666666666</v>
      </c>
    </row>
    <row r="77" spans="1:6" ht="28.5" customHeight="1" x14ac:dyDescent="0.25">
      <c r="A77" s="5" t="s">
        <v>131</v>
      </c>
      <c r="B77" s="3" t="s">
        <v>132</v>
      </c>
      <c r="C77" s="4" t="s">
        <v>6</v>
      </c>
      <c r="D77" s="4" t="s">
        <v>6</v>
      </c>
      <c r="E77" s="30">
        <f>F77/30</f>
        <v>0.61955555555555553</v>
      </c>
      <c r="F77" s="81">
        <f>F76</f>
        <v>18.586666666666666</v>
      </c>
    </row>
    <row r="78" spans="1:6" ht="28.5" customHeight="1" x14ac:dyDescent="0.25">
      <c r="A78" s="5" t="s">
        <v>133</v>
      </c>
      <c r="B78" s="3" t="s">
        <v>134</v>
      </c>
      <c r="C78" s="4" t="s">
        <v>6</v>
      </c>
      <c r="D78" s="4" t="s">
        <v>6</v>
      </c>
      <c r="E78" s="30">
        <f>F78/31</f>
        <v>0.5995698924731182</v>
      </c>
      <c r="F78" s="81">
        <f>F76</f>
        <v>18.586666666666666</v>
      </c>
    </row>
    <row r="79" spans="1:6" x14ac:dyDescent="0.25">
      <c r="A79" s="5" t="s">
        <v>135</v>
      </c>
      <c r="B79" s="3" t="s">
        <v>136</v>
      </c>
      <c r="C79" s="4" t="s">
        <v>6</v>
      </c>
      <c r="D79" s="4" t="s">
        <v>6</v>
      </c>
      <c r="E79" s="30">
        <f>F79/100</f>
        <v>9.1999999999999998E-3</v>
      </c>
      <c r="F79" s="82">
        <f>F17</f>
        <v>0.92</v>
      </c>
    </row>
    <row r="80" spans="1:6" x14ac:dyDescent="0.25">
      <c r="A80" s="16" t="s">
        <v>137</v>
      </c>
      <c r="B80" s="17" t="s">
        <v>138</v>
      </c>
      <c r="C80" s="7" t="s">
        <v>7</v>
      </c>
      <c r="D80" s="7" t="s">
        <v>7</v>
      </c>
      <c r="E80" s="50"/>
      <c r="F80" s="51"/>
    </row>
    <row r="81" spans="1:6" ht="28.5" customHeight="1" x14ac:dyDescent="0.25">
      <c r="A81" s="5" t="s">
        <v>139</v>
      </c>
      <c r="B81" s="3" t="s">
        <v>140</v>
      </c>
      <c r="C81" s="4" t="s">
        <v>6</v>
      </c>
      <c r="D81" s="4" t="s">
        <v>6</v>
      </c>
      <c r="E81" s="47"/>
      <c r="F81" s="48"/>
    </row>
    <row r="82" spans="1:6" ht="28.5" x14ac:dyDescent="0.25">
      <c r="A82" s="5" t="s">
        <v>141</v>
      </c>
      <c r="B82" s="3" t="s">
        <v>142</v>
      </c>
      <c r="C82" s="4" t="s">
        <v>6</v>
      </c>
      <c r="D82" s="4" t="s">
        <v>6</v>
      </c>
      <c r="E82" s="30">
        <f>F82/29</f>
        <v>1.0963793103448276</v>
      </c>
      <c r="F82" s="81">
        <f>F21/6</f>
        <v>31.795000000000002</v>
      </c>
    </row>
    <row r="83" spans="1:6" ht="28.5" x14ac:dyDescent="0.25">
      <c r="A83" s="5" t="s">
        <v>143</v>
      </c>
      <c r="B83" s="3" t="s">
        <v>144</v>
      </c>
      <c r="C83" s="4" t="s">
        <v>6</v>
      </c>
      <c r="D83" s="4" t="s">
        <v>6</v>
      </c>
      <c r="E83" s="30">
        <f>F83/30</f>
        <v>1.0598333333333334</v>
      </c>
      <c r="F83" s="81">
        <f>F82</f>
        <v>31.795000000000002</v>
      </c>
    </row>
    <row r="84" spans="1:6" ht="28.5" x14ac:dyDescent="0.25">
      <c r="A84" s="5" t="s">
        <v>145</v>
      </c>
      <c r="B84" s="3" t="s">
        <v>146</v>
      </c>
      <c r="C84" s="4" t="s">
        <v>6</v>
      </c>
      <c r="D84" s="4" t="s">
        <v>6</v>
      </c>
      <c r="E84" s="30">
        <f>F84/31</f>
        <v>1.0256451612903226</v>
      </c>
      <c r="F84" s="81">
        <f>F82</f>
        <v>31.795000000000002</v>
      </c>
    </row>
    <row r="85" spans="1:6" x14ac:dyDescent="0.25">
      <c r="A85" s="11" t="s">
        <v>147</v>
      </c>
      <c r="B85" s="3" t="s">
        <v>148</v>
      </c>
      <c r="C85" s="10" t="s">
        <v>6</v>
      </c>
      <c r="D85" s="10" t="s">
        <v>6</v>
      </c>
      <c r="E85" s="30">
        <f>F85/100</f>
        <v>1.6000000000000001E-3</v>
      </c>
      <c r="F85" s="82">
        <f>F22</f>
        <v>0.16</v>
      </c>
    </row>
    <row r="86" spans="1:6" ht="28.5" customHeight="1" x14ac:dyDescent="0.25">
      <c r="A86" s="16" t="s">
        <v>149</v>
      </c>
      <c r="B86" s="17" t="s">
        <v>150</v>
      </c>
      <c r="C86" s="7" t="s">
        <v>7</v>
      </c>
      <c r="D86" s="7" t="s">
        <v>7</v>
      </c>
      <c r="E86" s="50"/>
      <c r="F86" s="51"/>
    </row>
    <row r="87" spans="1:6" ht="28.5" customHeight="1" x14ac:dyDescent="0.25">
      <c r="A87" s="5" t="s">
        <v>151</v>
      </c>
      <c r="B87" s="3" t="s">
        <v>152</v>
      </c>
      <c r="C87" s="4" t="s">
        <v>6</v>
      </c>
      <c r="D87" s="4" t="s">
        <v>6</v>
      </c>
      <c r="E87" s="47"/>
      <c r="F87" s="48"/>
    </row>
    <row r="88" spans="1:6" ht="28.5" customHeight="1" x14ac:dyDescent="0.25">
      <c r="A88" s="5" t="s">
        <v>153</v>
      </c>
      <c r="B88" s="3" t="s">
        <v>154</v>
      </c>
      <c r="C88" s="4" t="s">
        <v>6</v>
      </c>
      <c r="D88" s="4" t="s">
        <v>6</v>
      </c>
      <c r="E88" s="30">
        <f>F88/29</f>
        <v>1.0337356321839082</v>
      </c>
      <c r="F88" s="81">
        <f>F26/6</f>
        <v>29.978333333333335</v>
      </c>
    </row>
    <row r="89" spans="1:6" ht="28.5" customHeight="1" x14ac:dyDescent="0.25">
      <c r="A89" s="5" t="s">
        <v>155</v>
      </c>
      <c r="B89" s="3" t="s">
        <v>156</v>
      </c>
      <c r="C89" s="4" t="s">
        <v>6</v>
      </c>
      <c r="D89" s="4" t="s">
        <v>6</v>
      </c>
      <c r="E89" s="30">
        <f>F89/30</f>
        <v>0.99927777777777782</v>
      </c>
      <c r="F89" s="81">
        <f>F88</f>
        <v>29.978333333333335</v>
      </c>
    </row>
    <row r="90" spans="1:6" ht="28.5" customHeight="1" x14ac:dyDescent="0.25">
      <c r="A90" s="5" t="s">
        <v>157</v>
      </c>
      <c r="B90" s="3" t="s">
        <v>158</v>
      </c>
      <c r="C90" s="4" t="s">
        <v>6</v>
      </c>
      <c r="D90" s="4" t="s">
        <v>6</v>
      </c>
      <c r="E90" s="30">
        <f>F90/31</f>
        <v>0.96704301075268828</v>
      </c>
      <c r="F90" s="81">
        <f>F88</f>
        <v>29.978333333333335</v>
      </c>
    </row>
    <row r="91" spans="1:6" ht="28.5" customHeight="1" x14ac:dyDescent="0.25">
      <c r="A91" s="5" t="s">
        <v>159</v>
      </c>
      <c r="B91" s="3" t="s">
        <v>160</v>
      </c>
      <c r="C91" s="4" t="s">
        <v>6</v>
      </c>
      <c r="D91" s="4" t="s">
        <v>6</v>
      </c>
      <c r="E91" s="30">
        <f>F91/100</f>
        <v>8.0000000000000002E-3</v>
      </c>
      <c r="F91" s="82">
        <f>F27</f>
        <v>0.8</v>
      </c>
    </row>
    <row r="92" spans="1:6" ht="28.5" customHeight="1" x14ac:dyDescent="0.25">
      <c r="A92" s="16" t="s">
        <v>161</v>
      </c>
      <c r="B92" s="17" t="s">
        <v>162</v>
      </c>
      <c r="C92" s="7" t="s">
        <v>7</v>
      </c>
      <c r="D92" s="7" t="s">
        <v>7</v>
      </c>
      <c r="E92" s="50"/>
      <c r="F92" s="51"/>
    </row>
    <row r="93" spans="1:6" ht="28.5" customHeight="1" x14ac:dyDescent="0.25">
      <c r="A93" s="5" t="s">
        <v>163</v>
      </c>
      <c r="B93" s="3" t="s">
        <v>164</v>
      </c>
      <c r="C93" s="4" t="s">
        <v>6</v>
      </c>
      <c r="D93" s="4" t="s">
        <v>6</v>
      </c>
      <c r="E93" s="47"/>
      <c r="F93" s="48"/>
    </row>
    <row r="94" spans="1:6" ht="28.5" customHeight="1" x14ac:dyDescent="0.25">
      <c r="A94" s="5" t="s">
        <v>165</v>
      </c>
      <c r="B94" s="3" t="s">
        <v>166</v>
      </c>
      <c r="C94" s="4" t="s">
        <v>6</v>
      </c>
      <c r="D94" s="4" t="s">
        <v>6</v>
      </c>
      <c r="E94" s="30">
        <f>F94/29</f>
        <v>1.0798850574712644</v>
      </c>
      <c r="F94" s="81">
        <f>F31/6</f>
        <v>31.316666666666666</v>
      </c>
    </row>
    <row r="95" spans="1:6" ht="28.5" customHeight="1" x14ac:dyDescent="0.25">
      <c r="A95" s="5" t="s">
        <v>167</v>
      </c>
      <c r="B95" s="3" t="s">
        <v>168</v>
      </c>
      <c r="C95" s="4" t="s">
        <v>6</v>
      </c>
      <c r="D95" s="4" t="s">
        <v>6</v>
      </c>
      <c r="E95" s="30">
        <f>F95/30</f>
        <v>1.0438888888888889</v>
      </c>
      <c r="F95" s="81">
        <f>F94</f>
        <v>31.316666666666666</v>
      </c>
    </row>
    <row r="96" spans="1:6" ht="28.5" customHeight="1" x14ac:dyDescent="0.25">
      <c r="A96" s="5" t="s">
        <v>169</v>
      </c>
      <c r="B96" s="3" t="s">
        <v>170</v>
      </c>
      <c r="C96" s="4" t="s">
        <v>6</v>
      </c>
      <c r="D96" s="4" t="s">
        <v>6</v>
      </c>
      <c r="E96" s="30">
        <f>F96/31</f>
        <v>1.0102150537634409</v>
      </c>
      <c r="F96" s="81">
        <f>F94</f>
        <v>31.316666666666666</v>
      </c>
    </row>
    <row r="97" spans="1:6" ht="28.5" customHeight="1" x14ac:dyDescent="0.25">
      <c r="A97" s="11" t="s">
        <v>171</v>
      </c>
      <c r="B97" s="3" t="s">
        <v>172</v>
      </c>
      <c r="C97" s="10" t="s">
        <v>6</v>
      </c>
      <c r="D97" s="10" t="s">
        <v>6</v>
      </c>
      <c r="E97" s="30">
        <f>F97/100</f>
        <v>8.3000000000000001E-3</v>
      </c>
      <c r="F97" s="82">
        <f>F32</f>
        <v>0.83</v>
      </c>
    </row>
    <row r="98" spans="1:6" ht="28.5" customHeight="1" x14ac:dyDescent="0.25">
      <c r="A98" s="16" t="s">
        <v>173</v>
      </c>
      <c r="B98" s="17" t="s">
        <v>174</v>
      </c>
      <c r="C98" s="7" t="s">
        <v>7</v>
      </c>
      <c r="D98" s="7" t="s">
        <v>7</v>
      </c>
      <c r="E98" s="50"/>
      <c r="F98" s="51"/>
    </row>
    <row r="99" spans="1:6" ht="28.5" customHeight="1" x14ac:dyDescent="0.25">
      <c r="A99" s="5" t="s">
        <v>175</v>
      </c>
      <c r="B99" s="3" t="s">
        <v>176</v>
      </c>
      <c r="C99" s="4" t="s">
        <v>6</v>
      </c>
      <c r="D99" s="4" t="s">
        <v>6</v>
      </c>
      <c r="E99" s="47"/>
      <c r="F99" s="48"/>
    </row>
    <row r="100" spans="1:6" ht="28.5" customHeight="1" x14ac:dyDescent="0.25">
      <c r="A100" s="5" t="s">
        <v>177</v>
      </c>
      <c r="B100" s="3" t="s">
        <v>178</v>
      </c>
      <c r="C100" s="4" t="s">
        <v>6</v>
      </c>
      <c r="D100" s="4" t="s">
        <v>6</v>
      </c>
      <c r="E100" s="30">
        <f>F100/29</f>
        <v>0.94816091954022985</v>
      </c>
      <c r="F100" s="81">
        <f>F36/6</f>
        <v>27.496666666666666</v>
      </c>
    </row>
    <row r="101" spans="1:6" ht="28.5" customHeight="1" x14ac:dyDescent="0.25">
      <c r="A101" s="5" t="s">
        <v>179</v>
      </c>
      <c r="B101" s="3" t="s">
        <v>180</v>
      </c>
      <c r="C101" s="4" t="s">
        <v>6</v>
      </c>
      <c r="D101" s="4" t="s">
        <v>6</v>
      </c>
      <c r="E101" s="30">
        <f>F101/30</f>
        <v>0.91655555555555557</v>
      </c>
      <c r="F101" s="81">
        <f>F100</f>
        <v>27.496666666666666</v>
      </c>
    </row>
    <row r="102" spans="1:6" ht="28.5" customHeight="1" x14ac:dyDescent="0.25">
      <c r="A102" s="5" t="s">
        <v>181</v>
      </c>
      <c r="B102" s="3" t="s">
        <v>182</v>
      </c>
      <c r="C102" s="4" t="s">
        <v>6</v>
      </c>
      <c r="D102" s="4" t="s">
        <v>6</v>
      </c>
      <c r="E102" s="30">
        <f>F102/31</f>
        <v>0.88698924731182793</v>
      </c>
      <c r="F102" s="81">
        <f>F100</f>
        <v>27.496666666666666</v>
      </c>
    </row>
    <row r="103" spans="1:6" ht="28.5" customHeight="1" x14ac:dyDescent="0.25">
      <c r="A103" s="5" t="s">
        <v>183</v>
      </c>
      <c r="B103" s="3" t="s">
        <v>184</v>
      </c>
      <c r="C103" s="4" t="s">
        <v>6</v>
      </c>
      <c r="D103" s="4" t="s">
        <v>6</v>
      </c>
      <c r="E103" s="30">
        <f>F103/100</f>
        <v>2.1000000000000001E-2</v>
      </c>
      <c r="F103" s="82">
        <f>F37</f>
        <v>2.1</v>
      </c>
    </row>
    <row r="104" spans="1:6" ht="15" hidden="1" customHeight="1" x14ac:dyDescent="0.25">
      <c r="A104" s="18" t="s">
        <v>185</v>
      </c>
      <c r="B104" s="13" t="s">
        <v>186</v>
      </c>
      <c r="C104" s="4" t="s">
        <v>6</v>
      </c>
      <c r="D104" s="4" t="s">
        <v>6</v>
      </c>
      <c r="E104" s="47" t="s">
        <v>422</v>
      </c>
      <c r="F104" s="53" t="s">
        <v>422</v>
      </c>
    </row>
    <row r="105" spans="1:6" ht="15" hidden="1" customHeight="1" x14ac:dyDescent="0.25">
      <c r="A105" s="19" t="s">
        <v>187</v>
      </c>
      <c r="B105" s="13" t="s">
        <v>188</v>
      </c>
      <c r="C105" s="10" t="s">
        <v>6</v>
      </c>
      <c r="D105" s="10" t="s">
        <v>6</v>
      </c>
      <c r="E105" s="47" t="s">
        <v>422</v>
      </c>
      <c r="F105" s="53" t="s">
        <v>422</v>
      </c>
    </row>
    <row r="106" spans="1:6" ht="28.5" hidden="1" customHeight="1" x14ac:dyDescent="0.25">
      <c r="A106" s="18" t="s">
        <v>189</v>
      </c>
      <c r="B106" s="13" t="s">
        <v>190</v>
      </c>
      <c r="C106" s="4" t="s">
        <v>6</v>
      </c>
      <c r="D106" s="4" t="s">
        <v>6</v>
      </c>
      <c r="E106" s="30" t="s">
        <v>464</v>
      </c>
      <c r="F106" s="30" t="s">
        <v>464</v>
      </c>
    </row>
    <row r="107" spans="1:6" ht="28.5" hidden="1" customHeight="1" x14ac:dyDescent="0.25">
      <c r="A107" s="19" t="s">
        <v>191</v>
      </c>
      <c r="B107" s="13" t="s">
        <v>192</v>
      </c>
      <c r="C107" s="10" t="s">
        <v>6</v>
      </c>
      <c r="D107" s="10" t="s">
        <v>6</v>
      </c>
      <c r="E107" s="30" t="s">
        <v>464</v>
      </c>
      <c r="F107" s="30" t="s">
        <v>464</v>
      </c>
    </row>
    <row r="108" spans="1:6" ht="28.5" hidden="1" customHeight="1" x14ac:dyDescent="0.25">
      <c r="A108" s="18" t="s">
        <v>193</v>
      </c>
      <c r="B108" s="13" t="s">
        <v>194</v>
      </c>
      <c r="C108" s="4" t="s">
        <v>6</v>
      </c>
      <c r="D108" s="4" t="s">
        <v>6</v>
      </c>
      <c r="E108" s="30" t="s">
        <v>464</v>
      </c>
      <c r="F108" s="30" t="s">
        <v>464</v>
      </c>
    </row>
    <row r="109" spans="1:6" ht="28.5" hidden="1" customHeight="1" x14ac:dyDescent="0.25">
      <c r="A109" s="19" t="s">
        <v>195</v>
      </c>
      <c r="B109" s="13" t="s">
        <v>196</v>
      </c>
      <c r="C109" s="10" t="s">
        <v>6</v>
      </c>
      <c r="D109" s="10" t="s">
        <v>6</v>
      </c>
      <c r="E109" s="30" t="s">
        <v>464</v>
      </c>
      <c r="F109" s="30" t="s">
        <v>464</v>
      </c>
    </row>
    <row r="110" spans="1:6" ht="28.5" hidden="1" customHeight="1" x14ac:dyDescent="0.25">
      <c r="A110" s="18" t="s">
        <v>197</v>
      </c>
      <c r="B110" s="13" t="s">
        <v>198</v>
      </c>
      <c r="C110" s="4" t="s">
        <v>6</v>
      </c>
      <c r="D110" s="4" t="s">
        <v>6</v>
      </c>
      <c r="E110" s="30" t="s">
        <v>464</v>
      </c>
      <c r="F110" s="30" t="s">
        <v>464</v>
      </c>
    </row>
    <row r="111" spans="1:6" ht="15" hidden="1" customHeight="1" x14ac:dyDescent="0.25">
      <c r="A111" s="18" t="s">
        <v>199</v>
      </c>
      <c r="B111" s="18" t="s">
        <v>200</v>
      </c>
      <c r="C111" s="4" t="s">
        <v>7</v>
      </c>
      <c r="D111" s="4" t="s">
        <v>7</v>
      </c>
      <c r="E111" s="50">
        <v>0</v>
      </c>
      <c r="F111" s="51"/>
    </row>
    <row r="112" spans="1:6" ht="15" hidden="1" customHeight="1" x14ac:dyDescent="0.25">
      <c r="A112" s="8" t="s">
        <v>201</v>
      </c>
      <c r="B112" s="8" t="s">
        <v>202</v>
      </c>
      <c r="C112" s="4" t="s">
        <v>6</v>
      </c>
      <c r="D112" s="4" t="s">
        <v>6</v>
      </c>
      <c r="E112" s="47" t="s">
        <v>422</v>
      </c>
      <c r="F112" s="53" t="s">
        <v>422</v>
      </c>
    </row>
    <row r="113" spans="1:6" ht="15" hidden="1" customHeight="1" x14ac:dyDescent="0.25">
      <c r="A113" s="8" t="s">
        <v>203</v>
      </c>
      <c r="B113" s="8" t="s">
        <v>204</v>
      </c>
      <c r="C113" s="4" t="s">
        <v>6</v>
      </c>
      <c r="D113" s="4" t="s">
        <v>6</v>
      </c>
      <c r="E113" s="47" t="s">
        <v>422</v>
      </c>
      <c r="F113" s="53" t="s">
        <v>422</v>
      </c>
    </row>
    <row r="114" spans="1:6" ht="15" hidden="1" customHeight="1" x14ac:dyDescent="0.25">
      <c r="A114" s="8" t="s">
        <v>205</v>
      </c>
      <c r="B114" s="8" t="s">
        <v>206</v>
      </c>
      <c r="C114" s="4" t="s">
        <v>6</v>
      </c>
      <c r="D114" s="4" t="s">
        <v>6</v>
      </c>
      <c r="E114" s="47" t="s">
        <v>422</v>
      </c>
      <c r="F114" s="53" t="s">
        <v>422</v>
      </c>
    </row>
    <row r="115" spans="1:6" ht="15" hidden="1" customHeight="1" x14ac:dyDescent="0.25">
      <c r="A115" s="18" t="s">
        <v>207</v>
      </c>
      <c r="B115" s="18" t="s">
        <v>18</v>
      </c>
      <c r="C115" s="4" t="s">
        <v>7</v>
      </c>
      <c r="D115" s="4" t="s">
        <v>7</v>
      </c>
      <c r="E115" s="54">
        <v>0</v>
      </c>
      <c r="F115" s="55"/>
    </row>
    <row r="116" spans="1:6" ht="15" hidden="1" customHeight="1" x14ac:dyDescent="0.25">
      <c r="A116" s="8" t="s">
        <v>208</v>
      </c>
      <c r="B116" s="8" t="s">
        <v>209</v>
      </c>
      <c r="C116" s="4" t="s">
        <v>6</v>
      </c>
      <c r="D116" s="4" t="s">
        <v>6</v>
      </c>
      <c r="E116" s="47" t="s">
        <v>422</v>
      </c>
      <c r="F116" s="53" t="s">
        <v>422</v>
      </c>
    </row>
    <row r="117" spans="1:6" ht="15" hidden="1" customHeight="1" x14ac:dyDescent="0.25">
      <c r="A117" s="8" t="s">
        <v>210</v>
      </c>
      <c r="B117" s="8" t="s">
        <v>211</v>
      </c>
      <c r="C117" s="4" t="s">
        <v>6</v>
      </c>
      <c r="D117" s="4" t="s">
        <v>6</v>
      </c>
      <c r="E117" s="47" t="s">
        <v>422</v>
      </c>
      <c r="F117" s="53" t="s">
        <v>422</v>
      </c>
    </row>
    <row r="118" spans="1:6" ht="15" hidden="1" customHeight="1" x14ac:dyDescent="0.25">
      <c r="A118" s="8" t="s">
        <v>212</v>
      </c>
      <c r="B118" s="8" t="s">
        <v>213</v>
      </c>
      <c r="C118" s="4" t="s">
        <v>6</v>
      </c>
      <c r="D118" s="4" t="s">
        <v>6</v>
      </c>
      <c r="E118" s="47" t="s">
        <v>422</v>
      </c>
      <c r="F118" s="53" t="s">
        <v>422</v>
      </c>
    </row>
    <row r="119" spans="1:6" ht="15" hidden="1" customHeight="1" x14ac:dyDescent="0.25">
      <c r="A119" s="18" t="s">
        <v>214</v>
      </c>
      <c r="B119" s="18" t="s">
        <v>28</v>
      </c>
      <c r="C119" s="4" t="s">
        <v>7</v>
      </c>
      <c r="D119" s="4" t="s">
        <v>7</v>
      </c>
      <c r="E119" s="50">
        <v>0</v>
      </c>
      <c r="F119" s="51"/>
    </row>
    <row r="120" spans="1:6" ht="15" hidden="1" customHeight="1" x14ac:dyDescent="0.25">
      <c r="A120" s="8" t="s">
        <v>215</v>
      </c>
      <c r="B120" s="8" t="s">
        <v>216</v>
      </c>
      <c r="C120" s="4" t="s">
        <v>6</v>
      </c>
      <c r="D120" s="4" t="s">
        <v>6</v>
      </c>
      <c r="E120" s="47" t="s">
        <v>422</v>
      </c>
      <c r="F120" s="53" t="s">
        <v>422</v>
      </c>
    </row>
    <row r="121" spans="1:6" ht="15" hidden="1" customHeight="1" x14ac:dyDescent="0.25">
      <c r="A121" s="8" t="s">
        <v>217</v>
      </c>
      <c r="B121" s="8" t="s">
        <v>218</v>
      </c>
      <c r="C121" s="4" t="s">
        <v>6</v>
      </c>
      <c r="D121" s="4" t="s">
        <v>6</v>
      </c>
      <c r="E121" s="47" t="s">
        <v>422</v>
      </c>
      <c r="F121" s="53" t="s">
        <v>422</v>
      </c>
    </row>
    <row r="122" spans="1:6" ht="15" hidden="1" customHeight="1" x14ac:dyDescent="0.25">
      <c r="A122" s="8" t="s">
        <v>219</v>
      </c>
      <c r="B122" s="8" t="s">
        <v>220</v>
      </c>
      <c r="C122" s="4" t="s">
        <v>6</v>
      </c>
      <c r="D122" s="4" t="s">
        <v>6</v>
      </c>
      <c r="E122" s="47" t="s">
        <v>422</v>
      </c>
      <c r="F122" s="53" t="s">
        <v>422</v>
      </c>
    </row>
    <row r="123" spans="1:6" ht="15" hidden="1" customHeight="1" x14ac:dyDescent="0.25">
      <c r="A123" s="18" t="s">
        <v>221</v>
      </c>
      <c r="B123" s="18" t="s">
        <v>38</v>
      </c>
      <c r="C123" s="4" t="s">
        <v>7</v>
      </c>
      <c r="D123" s="4" t="s">
        <v>7</v>
      </c>
      <c r="E123" s="50">
        <v>0</v>
      </c>
      <c r="F123" s="51"/>
    </row>
    <row r="124" spans="1:6" ht="15" hidden="1" customHeight="1" x14ac:dyDescent="0.25">
      <c r="A124" s="8" t="s">
        <v>222</v>
      </c>
      <c r="B124" s="8" t="s">
        <v>223</v>
      </c>
      <c r="C124" s="4" t="s">
        <v>6</v>
      </c>
      <c r="D124" s="4" t="s">
        <v>6</v>
      </c>
      <c r="E124" s="47" t="s">
        <v>422</v>
      </c>
      <c r="F124" s="53" t="s">
        <v>422</v>
      </c>
    </row>
    <row r="125" spans="1:6" ht="15" hidden="1" customHeight="1" x14ac:dyDescent="0.25">
      <c r="A125" s="8" t="s">
        <v>224</v>
      </c>
      <c r="B125" s="8" t="s">
        <v>225</v>
      </c>
      <c r="C125" s="4" t="s">
        <v>6</v>
      </c>
      <c r="D125" s="4" t="s">
        <v>6</v>
      </c>
      <c r="E125" s="47" t="s">
        <v>422</v>
      </c>
      <c r="F125" s="53" t="s">
        <v>422</v>
      </c>
    </row>
    <row r="126" spans="1:6" ht="15" hidden="1" customHeight="1" x14ac:dyDescent="0.25">
      <c r="A126" s="8" t="s">
        <v>226</v>
      </c>
      <c r="B126" s="8" t="s">
        <v>227</v>
      </c>
      <c r="C126" s="4" t="s">
        <v>6</v>
      </c>
      <c r="D126" s="4" t="s">
        <v>6</v>
      </c>
      <c r="E126" s="47" t="s">
        <v>422</v>
      </c>
      <c r="F126" s="53" t="s">
        <v>422</v>
      </c>
    </row>
    <row r="127" spans="1:6" ht="15" hidden="1" customHeight="1" x14ac:dyDescent="0.25">
      <c r="A127" s="18" t="s">
        <v>228</v>
      </c>
      <c r="B127" s="18" t="s">
        <v>48</v>
      </c>
      <c r="C127" s="4" t="s">
        <v>7</v>
      </c>
      <c r="D127" s="4" t="s">
        <v>7</v>
      </c>
      <c r="E127" s="54">
        <v>0</v>
      </c>
      <c r="F127" s="55"/>
    </row>
    <row r="128" spans="1:6" ht="15" hidden="1" customHeight="1" x14ac:dyDescent="0.25">
      <c r="A128" s="8" t="s">
        <v>229</v>
      </c>
      <c r="B128" s="8" t="s">
        <v>230</v>
      </c>
      <c r="C128" s="4" t="s">
        <v>6</v>
      </c>
      <c r="D128" s="4" t="s">
        <v>6</v>
      </c>
      <c r="E128" s="47" t="s">
        <v>422</v>
      </c>
      <c r="F128" s="53" t="s">
        <v>422</v>
      </c>
    </row>
    <row r="129" spans="1:6" ht="15" hidden="1" customHeight="1" x14ac:dyDescent="0.25">
      <c r="A129" s="8" t="s">
        <v>231</v>
      </c>
      <c r="B129" s="8" t="s">
        <v>232</v>
      </c>
      <c r="C129" s="4" t="s">
        <v>6</v>
      </c>
      <c r="D129" s="4" t="s">
        <v>6</v>
      </c>
      <c r="E129" s="47" t="s">
        <v>422</v>
      </c>
      <c r="F129" s="53" t="s">
        <v>422</v>
      </c>
    </row>
    <row r="130" spans="1:6" ht="15" hidden="1" customHeight="1" x14ac:dyDescent="0.25">
      <c r="A130" s="8" t="s">
        <v>233</v>
      </c>
      <c r="B130" s="8" t="s">
        <v>234</v>
      </c>
      <c r="C130" s="4" t="s">
        <v>6</v>
      </c>
      <c r="D130" s="4" t="s">
        <v>6</v>
      </c>
      <c r="E130" s="47" t="s">
        <v>422</v>
      </c>
      <c r="F130" s="53" t="s">
        <v>422</v>
      </c>
    </row>
    <row r="131" spans="1:6" ht="15" hidden="1" customHeight="1" x14ac:dyDescent="0.25">
      <c r="A131" s="18" t="s">
        <v>235</v>
      </c>
      <c r="B131" s="18" t="s">
        <v>58</v>
      </c>
      <c r="C131" s="4" t="s">
        <v>7</v>
      </c>
      <c r="D131" s="4" t="s">
        <v>7</v>
      </c>
      <c r="E131" s="54">
        <v>0</v>
      </c>
      <c r="F131" s="55"/>
    </row>
    <row r="132" spans="1:6" ht="15" hidden="1" customHeight="1" x14ac:dyDescent="0.25">
      <c r="A132" s="8" t="s">
        <v>236</v>
      </c>
      <c r="B132" s="8" t="s">
        <v>237</v>
      </c>
      <c r="C132" s="4" t="s">
        <v>6</v>
      </c>
      <c r="D132" s="4" t="s">
        <v>6</v>
      </c>
      <c r="E132" s="47" t="s">
        <v>422</v>
      </c>
      <c r="F132" s="53" t="s">
        <v>422</v>
      </c>
    </row>
    <row r="133" spans="1:6" ht="15" hidden="1" customHeight="1" x14ac:dyDescent="0.25">
      <c r="A133" s="8" t="s">
        <v>238</v>
      </c>
      <c r="B133" s="8" t="s">
        <v>239</v>
      </c>
      <c r="C133" s="4" t="s">
        <v>6</v>
      </c>
      <c r="D133" s="4" t="s">
        <v>6</v>
      </c>
      <c r="E133" s="47" t="s">
        <v>422</v>
      </c>
      <c r="F133" s="53" t="s">
        <v>422</v>
      </c>
    </row>
    <row r="134" spans="1:6" ht="15" hidden="1" customHeight="1" x14ac:dyDescent="0.25">
      <c r="A134" s="8" t="s">
        <v>240</v>
      </c>
      <c r="B134" s="8" t="s">
        <v>241</v>
      </c>
      <c r="C134" s="4" t="s">
        <v>6</v>
      </c>
      <c r="D134" s="4" t="s">
        <v>6</v>
      </c>
      <c r="E134" s="47" t="s">
        <v>422</v>
      </c>
      <c r="F134" s="53" t="s">
        <v>422</v>
      </c>
    </row>
    <row r="135" spans="1:6" ht="15" hidden="1" customHeight="1" x14ac:dyDescent="0.25">
      <c r="A135" s="18" t="s">
        <v>242</v>
      </c>
      <c r="B135" s="18" t="s">
        <v>68</v>
      </c>
      <c r="C135" s="4" t="s">
        <v>7</v>
      </c>
      <c r="D135" s="4" t="s">
        <v>7</v>
      </c>
      <c r="E135" s="54">
        <v>0</v>
      </c>
      <c r="F135" s="55"/>
    </row>
    <row r="136" spans="1:6" ht="15" hidden="1" customHeight="1" x14ac:dyDescent="0.25">
      <c r="A136" s="8" t="s">
        <v>243</v>
      </c>
      <c r="B136" s="8" t="s">
        <v>244</v>
      </c>
      <c r="C136" s="4" t="s">
        <v>6</v>
      </c>
      <c r="D136" s="4" t="s">
        <v>6</v>
      </c>
      <c r="E136" s="47" t="s">
        <v>422</v>
      </c>
      <c r="F136" s="53" t="s">
        <v>422</v>
      </c>
    </row>
    <row r="137" spans="1:6" ht="15" hidden="1" customHeight="1" x14ac:dyDescent="0.25">
      <c r="A137" s="8" t="s">
        <v>245</v>
      </c>
      <c r="B137" s="8" t="s">
        <v>246</v>
      </c>
      <c r="C137" s="4" t="s">
        <v>6</v>
      </c>
      <c r="D137" s="4" t="s">
        <v>6</v>
      </c>
      <c r="E137" s="47" t="s">
        <v>422</v>
      </c>
      <c r="F137" s="53" t="s">
        <v>422</v>
      </c>
    </row>
    <row r="138" spans="1:6" ht="15" hidden="1" customHeight="1" x14ac:dyDescent="0.25">
      <c r="A138" s="8" t="s">
        <v>247</v>
      </c>
      <c r="B138" s="8" t="s">
        <v>248</v>
      </c>
      <c r="C138" s="4" t="s">
        <v>6</v>
      </c>
      <c r="D138" s="4" t="s">
        <v>6</v>
      </c>
      <c r="E138" s="47" t="s">
        <v>422</v>
      </c>
      <c r="F138" s="53" t="s">
        <v>422</v>
      </c>
    </row>
    <row r="139" spans="1:6" ht="28.5" hidden="1" customHeight="1" x14ac:dyDescent="0.25">
      <c r="A139" s="18" t="s">
        <v>249</v>
      </c>
      <c r="B139" s="13" t="s">
        <v>250</v>
      </c>
      <c r="C139" s="4" t="s">
        <v>6</v>
      </c>
      <c r="D139" s="4" t="s">
        <v>6</v>
      </c>
      <c r="E139" s="54" t="s">
        <v>422</v>
      </c>
      <c r="F139" s="55" t="s">
        <v>422</v>
      </c>
    </row>
    <row r="140" spans="1:6" ht="28.5" hidden="1" customHeight="1" x14ac:dyDescent="0.25">
      <c r="A140" s="18" t="s">
        <v>251</v>
      </c>
      <c r="B140" s="13" t="s">
        <v>252</v>
      </c>
      <c r="C140" s="4" t="s">
        <v>6</v>
      </c>
      <c r="D140" s="4" t="s">
        <v>6</v>
      </c>
      <c r="E140" s="54" t="s">
        <v>422</v>
      </c>
      <c r="F140" s="55" t="s">
        <v>422</v>
      </c>
    </row>
    <row r="141" spans="1:6" ht="28.5" hidden="1" x14ac:dyDescent="0.25">
      <c r="A141" s="18" t="s">
        <v>253</v>
      </c>
      <c r="B141" s="13" t="s">
        <v>254</v>
      </c>
      <c r="C141" s="4" t="s">
        <v>6</v>
      </c>
      <c r="D141" s="4" t="s">
        <v>6</v>
      </c>
      <c r="E141" s="30" t="s">
        <v>464</v>
      </c>
      <c r="F141" s="30" t="s">
        <v>464</v>
      </c>
    </row>
    <row r="142" spans="1:6" ht="28.5" hidden="1" x14ac:dyDescent="0.25">
      <c r="A142" s="18" t="s">
        <v>255</v>
      </c>
      <c r="B142" s="13" t="s">
        <v>256</v>
      </c>
      <c r="C142" s="4" t="s">
        <v>6</v>
      </c>
      <c r="D142" s="4" t="s">
        <v>6</v>
      </c>
      <c r="E142" s="30" t="s">
        <v>464</v>
      </c>
      <c r="F142" s="30" t="s">
        <v>464</v>
      </c>
    </row>
    <row r="143" spans="1:6" ht="28.5" x14ac:dyDescent="0.25">
      <c r="A143" s="18" t="s">
        <v>257</v>
      </c>
      <c r="B143" s="13" t="s">
        <v>258</v>
      </c>
      <c r="C143" s="4" t="s">
        <v>6</v>
      </c>
      <c r="D143" s="4" t="s">
        <v>6</v>
      </c>
      <c r="E143" s="30">
        <f>F143/366</f>
        <v>2.5992349726775958</v>
      </c>
      <c r="F143" s="34">
        <v>951.32</v>
      </c>
    </row>
    <row r="144" spans="1:6" ht="42.75" customHeight="1" x14ac:dyDescent="0.25">
      <c r="A144" s="18" t="s">
        <v>259</v>
      </c>
      <c r="B144" s="13" t="s">
        <v>260</v>
      </c>
      <c r="C144" s="4" t="s">
        <v>6</v>
      </c>
      <c r="D144" s="4" t="s">
        <v>6</v>
      </c>
      <c r="E144" s="30">
        <f t="shared" ref="E144:E181" si="2">F144/366</f>
        <v>0.27322404371584702</v>
      </c>
      <c r="F144" s="34">
        <v>100</v>
      </c>
    </row>
    <row r="145" spans="1:7" ht="42.75" customHeight="1" x14ac:dyDescent="0.25">
      <c r="A145" s="18" t="s">
        <v>261</v>
      </c>
      <c r="B145" s="13" t="s">
        <v>262</v>
      </c>
      <c r="C145" s="4" t="s">
        <v>6</v>
      </c>
      <c r="D145" s="4" t="s">
        <v>6</v>
      </c>
      <c r="E145" s="30">
        <f t="shared" si="2"/>
        <v>1.7602459016393444</v>
      </c>
      <c r="F145" s="34">
        <v>644.25</v>
      </c>
    </row>
    <row r="146" spans="1:7" ht="42.75" customHeight="1" x14ac:dyDescent="0.25">
      <c r="A146" s="18" t="s">
        <v>263</v>
      </c>
      <c r="B146" s="13" t="s">
        <v>264</v>
      </c>
      <c r="C146" s="4" t="s">
        <v>6</v>
      </c>
      <c r="D146" s="4" t="s">
        <v>6</v>
      </c>
      <c r="E146" s="30">
        <f t="shared" si="2"/>
        <v>5.4644808743169397E-2</v>
      </c>
      <c r="F146" s="34">
        <v>20</v>
      </c>
    </row>
    <row r="147" spans="1:7" ht="42.75" customHeight="1" x14ac:dyDescent="0.25">
      <c r="A147" s="18" t="s">
        <v>265</v>
      </c>
      <c r="B147" s="13" t="s">
        <v>266</v>
      </c>
      <c r="C147" s="4" t="s">
        <v>6</v>
      </c>
      <c r="D147" s="4" t="s">
        <v>6</v>
      </c>
      <c r="E147" s="30">
        <f t="shared" si="2"/>
        <v>6.8306010928961755E-2</v>
      </c>
      <c r="F147" s="34">
        <v>25</v>
      </c>
    </row>
    <row r="148" spans="1:7" ht="42.75" customHeight="1" x14ac:dyDescent="0.25">
      <c r="A148" s="18" t="s">
        <v>267</v>
      </c>
      <c r="B148" s="13" t="s">
        <v>268</v>
      </c>
      <c r="C148" s="4" t="s">
        <v>6</v>
      </c>
      <c r="D148" s="4" t="s">
        <v>6</v>
      </c>
      <c r="E148" s="30">
        <f t="shared" si="2"/>
        <v>4.1530054644808738E-2</v>
      </c>
      <c r="F148" s="34">
        <v>15.2</v>
      </c>
    </row>
    <row r="149" spans="1:7" ht="42.75" customHeight="1" x14ac:dyDescent="0.25">
      <c r="A149" s="18" t="s">
        <v>269</v>
      </c>
      <c r="B149" s="13" t="s">
        <v>270</v>
      </c>
      <c r="C149" s="4" t="s">
        <v>6</v>
      </c>
      <c r="D149" s="4" t="s">
        <v>6</v>
      </c>
      <c r="E149" s="30">
        <f t="shared" si="2"/>
        <v>6.8469945355191256E-2</v>
      </c>
      <c r="F149" s="34">
        <v>25.06</v>
      </c>
    </row>
    <row r="150" spans="1:7" ht="42.75" customHeight="1" x14ac:dyDescent="0.25">
      <c r="A150" s="18" t="s">
        <v>271</v>
      </c>
      <c r="B150" s="13" t="s">
        <v>272</v>
      </c>
      <c r="C150" s="4" t="s">
        <v>6</v>
      </c>
      <c r="D150" s="4" t="s">
        <v>6</v>
      </c>
      <c r="E150" s="30">
        <f t="shared" si="2"/>
        <v>4.1530054644808738E-2</v>
      </c>
      <c r="F150" s="34">
        <v>15.2</v>
      </c>
    </row>
    <row r="151" spans="1:7" ht="42.75" customHeight="1" x14ac:dyDescent="0.25">
      <c r="A151" s="18" t="s">
        <v>273</v>
      </c>
      <c r="B151" s="13" t="s">
        <v>274</v>
      </c>
      <c r="C151" s="4" t="s">
        <v>6</v>
      </c>
      <c r="D151" s="4" t="s">
        <v>6</v>
      </c>
      <c r="E151" s="30">
        <f t="shared" si="2"/>
        <v>6.8469945355191256E-2</v>
      </c>
      <c r="F151" s="34">
        <v>25.06</v>
      </c>
    </row>
    <row r="152" spans="1:7" ht="42.75" customHeight="1" x14ac:dyDescent="0.25">
      <c r="A152" s="75" t="s">
        <v>275</v>
      </c>
      <c r="B152" s="64" t="s">
        <v>276</v>
      </c>
      <c r="C152" s="65" t="s">
        <v>6</v>
      </c>
      <c r="D152" s="65" t="s">
        <v>6</v>
      </c>
      <c r="E152" s="76">
        <f>F152/366</f>
        <v>6.8469945355191256E-2</v>
      </c>
      <c r="F152" s="78">
        <v>25.06</v>
      </c>
    </row>
    <row r="153" spans="1:7" ht="42.75" customHeight="1" x14ac:dyDescent="0.25">
      <c r="A153" s="75" t="s">
        <v>277</v>
      </c>
      <c r="B153" s="64" t="s">
        <v>467</v>
      </c>
      <c r="C153" s="65" t="s">
        <v>6</v>
      </c>
      <c r="D153" s="65" t="s">
        <v>6</v>
      </c>
      <c r="E153" s="76">
        <f>F153/366</f>
        <v>2.1857923497267762</v>
      </c>
      <c r="F153" s="78">
        <v>800</v>
      </c>
    </row>
    <row r="154" spans="1:7" ht="42.75" customHeight="1" x14ac:dyDescent="0.25">
      <c r="A154" s="18" t="s">
        <v>278</v>
      </c>
      <c r="B154" s="13" t="s">
        <v>279</v>
      </c>
      <c r="C154" s="4" t="s">
        <v>6</v>
      </c>
      <c r="D154" s="4" t="s">
        <v>6</v>
      </c>
      <c r="E154" s="30">
        <f>F154/366</f>
        <v>0.10997267759562841</v>
      </c>
      <c r="F154" s="34">
        <v>40.25</v>
      </c>
    </row>
    <row r="155" spans="1:7" ht="42.75" customHeight="1" x14ac:dyDescent="0.25">
      <c r="A155" s="18" t="s">
        <v>280</v>
      </c>
      <c r="B155" s="13" t="s">
        <v>281</v>
      </c>
      <c r="C155" s="4" t="s">
        <v>6</v>
      </c>
      <c r="D155" s="4" t="s">
        <v>6</v>
      </c>
      <c r="E155" s="30">
        <f t="shared" si="2"/>
        <v>7.5300546448087424E-2</v>
      </c>
      <c r="F155" s="34">
        <v>27.56</v>
      </c>
    </row>
    <row r="156" spans="1:7" ht="42.75" customHeight="1" x14ac:dyDescent="0.25">
      <c r="A156" s="18" t="s">
        <v>282</v>
      </c>
      <c r="B156" s="13" t="s">
        <v>283</v>
      </c>
      <c r="C156" s="4" t="s">
        <v>6</v>
      </c>
      <c r="D156" s="4" t="s">
        <v>6</v>
      </c>
      <c r="E156" s="30">
        <f t="shared" si="2"/>
        <v>5.5737704918032781E-2</v>
      </c>
      <c r="F156" s="34">
        <v>20.399999999999999</v>
      </c>
    </row>
    <row r="157" spans="1:7" ht="42.75" customHeight="1" x14ac:dyDescent="0.25">
      <c r="A157" s="18" t="s">
        <v>284</v>
      </c>
      <c r="B157" s="13" t="s">
        <v>285</v>
      </c>
      <c r="C157" s="4" t="s">
        <v>6</v>
      </c>
      <c r="D157" s="4" t="s">
        <v>6</v>
      </c>
      <c r="E157" s="30">
        <f t="shared" si="2"/>
        <v>8.2677595628415299E-2</v>
      </c>
      <c r="F157" s="34">
        <v>30.26</v>
      </c>
    </row>
    <row r="158" spans="1:7" ht="42.75" customHeight="1" x14ac:dyDescent="0.25">
      <c r="A158" s="18" t="s">
        <v>286</v>
      </c>
      <c r="B158" s="13" t="s">
        <v>287</v>
      </c>
      <c r="C158" s="4" t="s">
        <v>6</v>
      </c>
      <c r="D158" s="4" t="s">
        <v>6</v>
      </c>
      <c r="E158" s="30">
        <f t="shared" si="2"/>
        <v>5.5737704918032781E-2</v>
      </c>
      <c r="F158" s="34">
        <v>20.399999999999999</v>
      </c>
    </row>
    <row r="159" spans="1:7" ht="42.75" customHeight="1" x14ac:dyDescent="0.25">
      <c r="A159" s="18" t="s">
        <v>288</v>
      </c>
      <c r="B159" s="13" t="s">
        <v>289</v>
      </c>
      <c r="C159" s="4" t="s">
        <v>6</v>
      </c>
      <c r="D159" s="4" t="s">
        <v>6</v>
      </c>
      <c r="E159" s="30">
        <f t="shared" si="2"/>
        <v>8.2677595628415299E-2</v>
      </c>
      <c r="F159" s="34">
        <v>30.26</v>
      </c>
      <c r="G159" s="77"/>
    </row>
    <row r="160" spans="1:7" ht="42.75" customHeight="1" x14ac:dyDescent="0.25">
      <c r="A160" s="75" t="s">
        <v>290</v>
      </c>
      <c r="B160" s="64" t="s">
        <v>291</v>
      </c>
      <c r="C160" s="65" t="s">
        <v>6</v>
      </c>
      <c r="D160" s="65" t="s">
        <v>6</v>
      </c>
      <c r="E160" s="76">
        <f t="shared" si="2"/>
        <v>0.12418032786885247</v>
      </c>
      <c r="F160" s="78">
        <v>45.45</v>
      </c>
      <c r="G160" s="77"/>
    </row>
    <row r="161" spans="1:7" ht="42.75" hidden="1" customHeight="1" x14ac:dyDescent="0.25">
      <c r="A161" s="75" t="s">
        <v>292</v>
      </c>
      <c r="B161" s="64" t="s">
        <v>293</v>
      </c>
      <c r="C161" s="65" t="s">
        <v>6</v>
      </c>
      <c r="D161" s="65" t="s">
        <v>6</v>
      </c>
      <c r="E161" s="76" t="s">
        <v>422</v>
      </c>
      <c r="F161" s="78" t="s">
        <v>422</v>
      </c>
      <c r="G161" s="77"/>
    </row>
    <row r="162" spans="1:7" ht="42.75" customHeight="1" x14ac:dyDescent="0.25">
      <c r="A162" s="75" t="s">
        <v>294</v>
      </c>
      <c r="B162" s="64" t="s">
        <v>295</v>
      </c>
      <c r="C162" s="65" t="s">
        <v>6</v>
      </c>
      <c r="D162" s="65" t="s">
        <v>6</v>
      </c>
      <c r="E162" s="76">
        <f t="shared" si="2"/>
        <v>0.22855191256830604</v>
      </c>
      <c r="F162" s="78">
        <v>83.65</v>
      </c>
      <c r="G162" s="77"/>
    </row>
    <row r="163" spans="1:7" ht="42.75" customHeight="1" x14ac:dyDescent="0.25">
      <c r="A163" s="18" t="s">
        <v>296</v>
      </c>
      <c r="B163" s="13" t="s">
        <v>297</v>
      </c>
      <c r="C163" s="4" t="s">
        <v>6</v>
      </c>
      <c r="D163" s="4" t="s">
        <v>6</v>
      </c>
      <c r="E163" s="30">
        <f t="shared" si="2"/>
        <v>8.9508196721311467E-2</v>
      </c>
      <c r="F163" s="34">
        <v>32.76</v>
      </c>
      <c r="G163" s="77"/>
    </row>
    <row r="164" spans="1:7" ht="42.75" customHeight="1" x14ac:dyDescent="0.25">
      <c r="A164" s="18" t="s">
        <v>298</v>
      </c>
      <c r="B164" s="13" t="s">
        <v>299</v>
      </c>
      <c r="C164" s="4" t="s">
        <v>6</v>
      </c>
      <c r="D164" s="4" t="s">
        <v>6</v>
      </c>
      <c r="E164" s="30">
        <f t="shared" si="2"/>
        <v>8.4153005464480873E-2</v>
      </c>
      <c r="F164" s="34">
        <v>30.8</v>
      </c>
    </row>
    <row r="165" spans="1:7" ht="42.75" customHeight="1" x14ac:dyDescent="0.25">
      <c r="A165" s="18" t="s">
        <v>300</v>
      </c>
      <c r="B165" s="13" t="s">
        <v>301</v>
      </c>
      <c r="C165" s="4" t="s">
        <v>6</v>
      </c>
      <c r="D165" s="4" t="s">
        <v>6</v>
      </c>
      <c r="E165" s="30">
        <f t="shared" si="2"/>
        <v>0.11109289617486338</v>
      </c>
      <c r="F165" s="34">
        <v>40.659999999999997</v>
      </c>
    </row>
    <row r="166" spans="1:7" ht="42.75" customHeight="1" x14ac:dyDescent="0.25">
      <c r="A166" s="18" t="s">
        <v>302</v>
      </c>
      <c r="B166" s="13" t="s">
        <v>303</v>
      </c>
      <c r="C166" s="4" t="s">
        <v>6</v>
      </c>
      <c r="D166" s="4" t="s">
        <v>6</v>
      </c>
      <c r="E166" s="30">
        <f t="shared" si="2"/>
        <v>8.4153005464480873E-2</v>
      </c>
      <c r="F166" s="34">
        <v>30.8</v>
      </c>
    </row>
    <row r="167" spans="1:7" ht="42.75" customHeight="1" x14ac:dyDescent="0.25">
      <c r="A167" s="18" t="s">
        <v>304</v>
      </c>
      <c r="B167" s="13" t="s">
        <v>305</v>
      </c>
      <c r="C167" s="4" t="s">
        <v>6</v>
      </c>
      <c r="D167" s="4" t="s">
        <v>6</v>
      </c>
      <c r="E167" s="30">
        <f t="shared" si="2"/>
        <v>0.11109289617486338</v>
      </c>
      <c r="F167" s="34">
        <v>40.659999999999997</v>
      </c>
    </row>
    <row r="168" spans="1:7" ht="42.75" customHeight="1" x14ac:dyDescent="0.25">
      <c r="A168" s="75" t="s">
        <v>306</v>
      </c>
      <c r="B168" s="64" t="s">
        <v>307</v>
      </c>
      <c r="C168" s="65" t="s">
        <v>6</v>
      </c>
      <c r="D168" s="65" t="s">
        <v>6</v>
      </c>
      <c r="E168" s="76">
        <f t="shared" si="2"/>
        <v>0.15259562841530055</v>
      </c>
      <c r="F168" s="78">
        <v>55.85</v>
      </c>
      <c r="G168" s="77"/>
    </row>
    <row r="169" spans="1:7" ht="28.5" hidden="1" customHeight="1" x14ac:dyDescent="0.25">
      <c r="A169" s="75" t="s">
        <v>308</v>
      </c>
      <c r="B169" s="64" t="s">
        <v>309</v>
      </c>
      <c r="C169" s="65" t="s">
        <v>6</v>
      </c>
      <c r="D169" s="65" t="s">
        <v>6</v>
      </c>
      <c r="E169" s="76" t="s">
        <v>422</v>
      </c>
      <c r="F169" s="78" t="s">
        <v>422</v>
      </c>
      <c r="G169" s="77"/>
    </row>
    <row r="170" spans="1:7" ht="42.75" customHeight="1" x14ac:dyDescent="0.25">
      <c r="A170" s="75" t="s">
        <v>310</v>
      </c>
      <c r="B170" s="64" t="s">
        <v>311</v>
      </c>
      <c r="C170" s="65" t="s">
        <v>6</v>
      </c>
      <c r="D170" s="65" t="s">
        <v>6</v>
      </c>
      <c r="E170" s="76">
        <f t="shared" si="2"/>
        <v>0.25696721311475407</v>
      </c>
      <c r="F170" s="78">
        <v>94.05</v>
      </c>
      <c r="G170" s="77"/>
    </row>
    <row r="171" spans="1:7" ht="28.5" x14ac:dyDescent="0.25">
      <c r="A171" s="18" t="s">
        <v>312</v>
      </c>
      <c r="B171" s="13" t="s">
        <v>313</v>
      </c>
      <c r="C171" s="4" t="s">
        <v>6</v>
      </c>
      <c r="D171" s="4" t="s">
        <v>6</v>
      </c>
      <c r="E171" s="30">
        <f t="shared" si="2"/>
        <v>0.11792349726775955</v>
      </c>
      <c r="F171" s="34">
        <v>43.16</v>
      </c>
    </row>
    <row r="172" spans="1:7" ht="42.75" customHeight="1" x14ac:dyDescent="0.25">
      <c r="A172" s="18" t="s">
        <v>314</v>
      </c>
      <c r="B172" s="13" t="s">
        <v>315</v>
      </c>
      <c r="C172" s="4" t="s">
        <v>6</v>
      </c>
      <c r="D172" s="4" t="s">
        <v>6</v>
      </c>
      <c r="E172" s="30">
        <f t="shared" si="2"/>
        <v>0.19781420765027324</v>
      </c>
      <c r="F172" s="34">
        <v>72.400000000000006</v>
      </c>
    </row>
    <row r="173" spans="1:7" ht="42.75" customHeight="1" x14ac:dyDescent="0.25">
      <c r="A173" s="18" t="s">
        <v>316</v>
      </c>
      <c r="B173" s="13" t="s">
        <v>317</v>
      </c>
      <c r="C173" s="4" t="s">
        <v>6</v>
      </c>
      <c r="D173" s="4" t="s">
        <v>6</v>
      </c>
      <c r="E173" s="30">
        <f t="shared" si="2"/>
        <v>0.22475409836065574</v>
      </c>
      <c r="F173" s="34">
        <v>82.26</v>
      </c>
    </row>
    <row r="174" spans="1:7" ht="42.75" customHeight="1" x14ac:dyDescent="0.25">
      <c r="A174" s="18" t="s">
        <v>318</v>
      </c>
      <c r="B174" s="13" t="s">
        <v>319</v>
      </c>
      <c r="C174" s="4" t="s">
        <v>6</v>
      </c>
      <c r="D174" s="4" t="s">
        <v>6</v>
      </c>
      <c r="E174" s="30">
        <f t="shared" si="2"/>
        <v>0.19781420765027324</v>
      </c>
      <c r="F174" s="34">
        <v>72.400000000000006</v>
      </c>
    </row>
    <row r="175" spans="1:7" ht="42.75" customHeight="1" x14ac:dyDescent="0.25">
      <c r="A175" s="18" t="s">
        <v>320</v>
      </c>
      <c r="B175" s="13" t="s">
        <v>321</v>
      </c>
      <c r="C175" s="4" t="s">
        <v>6</v>
      </c>
      <c r="D175" s="4" t="s">
        <v>6</v>
      </c>
      <c r="E175" s="30">
        <f t="shared" si="2"/>
        <v>0.22475409836065574</v>
      </c>
      <c r="F175" s="34">
        <v>82.26</v>
      </c>
    </row>
    <row r="176" spans="1:7" ht="28.5" x14ac:dyDescent="0.25">
      <c r="A176" s="18" t="s">
        <v>322</v>
      </c>
      <c r="B176" s="13" t="s">
        <v>323</v>
      </c>
      <c r="C176" s="4" t="s">
        <v>6</v>
      </c>
      <c r="D176" s="4" t="s">
        <v>6</v>
      </c>
      <c r="E176" s="30">
        <f t="shared" si="2"/>
        <v>0.2662568306010929</v>
      </c>
      <c r="F176" s="34">
        <v>97.45</v>
      </c>
    </row>
    <row r="177" spans="1:6" ht="28.5" hidden="1" customHeight="1" x14ac:dyDescent="0.25">
      <c r="A177" s="18" t="s">
        <v>324</v>
      </c>
      <c r="B177" s="13" t="s">
        <v>325</v>
      </c>
      <c r="C177" s="4" t="s">
        <v>6</v>
      </c>
      <c r="D177" s="4" t="s">
        <v>6</v>
      </c>
      <c r="E177" s="30" t="s">
        <v>422</v>
      </c>
      <c r="F177" s="34" t="s">
        <v>422</v>
      </c>
    </row>
    <row r="178" spans="1:6" ht="28.5" customHeight="1" x14ac:dyDescent="0.25">
      <c r="A178" s="18" t="s">
        <v>326</v>
      </c>
      <c r="B178" s="13" t="s">
        <v>327</v>
      </c>
      <c r="C178" s="4" t="s">
        <v>6</v>
      </c>
      <c r="D178" s="4" t="s">
        <v>6</v>
      </c>
      <c r="E178" s="30">
        <f t="shared" si="2"/>
        <v>0.37062841530054647</v>
      </c>
      <c r="F178" s="34">
        <v>135.65</v>
      </c>
    </row>
    <row r="179" spans="1:6" ht="28.5" x14ac:dyDescent="0.25">
      <c r="A179" s="18" t="s">
        <v>328</v>
      </c>
      <c r="B179" s="13" t="s">
        <v>329</v>
      </c>
      <c r="C179" s="4" t="s">
        <v>6</v>
      </c>
      <c r="D179" s="4" t="s">
        <v>6</v>
      </c>
      <c r="E179" s="30">
        <f t="shared" si="2"/>
        <v>0.23158469945355192</v>
      </c>
      <c r="F179" s="34">
        <v>84.76</v>
      </c>
    </row>
    <row r="180" spans="1:6" ht="28.5" x14ac:dyDescent="0.25">
      <c r="A180" s="18" t="s">
        <v>330</v>
      </c>
      <c r="B180" s="13" t="s">
        <v>331</v>
      </c>
      <c r="C180" s="4" t="s">
        <v>6</v>
      </c>
      <c r="D180" s="4" t="s">
        <v>6</v>
      </c>
      <c r="E180" s="30">
        <f t="shared" si="2"/>
        <v>0.32786885245901637</v>
      </c>
      <c r="F180" s="34">
        <v>120</v>
      </c>
    </row>
    <row r="181" spans="1:6" ht="28.5" x14ac:dyDescent="0.25">
      <c r="A181" s="18" t="s">
        <v>332</v>
      </c>
      <c r="B181" s="13" t="s">
        <v>333</v>
      </c>
      <c r="C181" s="4" t="s">
        <v>6</v>
      </c>
      <c r="D181" s="4" t="s">
        <v>6</v>
      </c>
      <c r="E181" s="30">
        <f t="shared" si="2"/>
        <v>0.32786885245901637</v>
      </c>
      <c r="F181" s="34">
        <v>120</v>
      </c>
    </row>
    <row r="182" spans="1:6" ht="28.5" x14ac:dyDescent="0.25">
      <c r="A182" s="18" t="s">
        <v>334</v>
      </c>
      <c r="B182" s="13" t="s">
        <v>335</v>
      </c>
      <c r="C182" s="4" t="s">
        <v>6</v>
      </c>
      <c r="D182" s="4" t="s">
        <v>6</v>
      </c>
      <c r="E182" s="30">
        <f>F182</f>
        <v>120</v>
      </c>
      <c r="F182" s="34">
        <v>120</v>
      </c>
    </row>
    <row r="183" spans="1:6" x14ac:dyDescent="0.25">
      <c r="A183" s="18" t="s">
        <v>336</v>
      </c>
      <c r="B183" s="13" t="s">
        <v>337</v>
      </c>
      <c r="C183" s="4" t="s">
        <v>6</v>
      </c>
      <c r="D183" s="4" t="s">
        <v>6</v>
      </c>
      <c r="E183" s="30">
        <f>F183/366</f>
        <v>0.15027322404371585</v>
      </c>
      <c r="F183" s="34">
        <v>55</v>
      </c>
    </row>
    <row r="184" spans="1:6" hidden="1" x14ac:dyDescent="0.25">
      <c r="A184" s="18" t="s">
        <v>338</v>
      </c>
      <c r="B184" s="13" t="s">
        <v>339</v>
      </c>
      <c r="C184" s="4" t="s">
        <v>7</v>
      </c>
      <c r="D184" s="4" t="s">
        <v>7</v>
      </c>
      <c r="E184" s="30" t="s">
        <v>423</v>
      </c>
      <c r="F184" s="33" t="s">
        <v>423</v>
      </c>
    </row>
    <row r="185" spans="1:6" ht="28.5" hidden="1" x14ac:dyDescent="0.25">
      <c r="A185" s="8" t="s">
        <v>340</v>
      </c>
      <c r="B185" s="3" t="s">
        <v>341</v>
      </c>
      <c r="C185" s="4" t="s">
        <v>6</v>
      </c>
      <c r="D185" s="4" t="s">
        <v>7</v>
      </c>
      <c r="E185" s="30" t="s">
        <v>423</v>
      </c>
      <c r="F185" s="33" t="s">
        <v>423</v>
      </c>
    </row>
    <row r="186" spans="1:6" ht="28.5" hidden="1" x14ac:dyDescent="0.25">
      <c r="A186" s="8" t="s">
        <v>342</v>
      </c>
      <c r="B186" s="3" t="s">
        <v>343</v>
      </c>
      <c r="C186" s="4" t="s">
        <v>6</v>
      </c>
      <c r="D186" s="4" t="s">
        <v>7</v>
      </c>
      <c r="E186" s="30" t="s">
        <v>423</v>
      </c>
      <c r="F186" s="33" t="s">
        <v>423</v>
      </c>
    </row>
    <row r="187" spans="1:6" ht="28.5" hidden="1" x14ac:dyDescent="0.25">
      <c r="A187" s="8" t="s">
        <v>344</v>
      </c>
      <c r="B187" s="3" t="s">
        <v>345</v>
      </c>
      <c r="C187" s="4" t="s">
        <v>6</v>
      </c>
      <c r="D187" s="4" t="s">
        <v>7</v>
      </c>
      <c r="E187" s="30" t="s">
        <v>423</v>
      </c>
      <c r="F187" s="33" t="s">
        <v>423</v>
      </c>
    </row>
    <row r="188" spans="1:6" ht="28.5" hidden="1" x14ac:dyDescent="0.25">
      <c r="A188" s="8" t="s">
        <v>346</v>
      </c>
      <c r="B188" s="3" t="s">
        <v>347</v>
      </c>
      <c r="C188" s="4" t="s">
        <v>6</v>
      </c>
      <c r="D188" s="4" t="s">
        <v>7</v>
      </c>
      <c r="E188" s="30" t="s">
        <v>423</v>
      </c>
      <c r="F188" s="33" t="s">
        <v>423</v>
      </c>
    </row>
    <row r="189" spans="1:6" hidden="1" x14ac:dyDescent="0.25">
      <c r="A189" s="18" t="s">
        <v>348</v>
      </c>
      <c r="B189" s="13" t="s">
        <v>349</v>
      </c>
      <c r="C189" s="4" t="s">
        <v>7</v>
      </c>
      <c r="D189" s="4" t="s">
        <v>7</v>
      </c>
      <c r="E189" s="30" t="s">
        <v>423</v>
      </c>
      <c r="F189" s="33" t="s">
        <v>423</v>
      </c>
    </row>
    <row r="190" spans="1:6" ht="28.5" hidden="1" x14ac:dyDescent="0.25">
      <c r="A190" s="8" t="s">
        <v>350</v>
      </c>
      <c r="B190" s="3" t="s">
        <v>351</v>
      </c>
      <c r="C190" s="4" t="s">
        <v>6</v>
      </c>
      <c r="D190" s="4" t="s">
        <v>7</v>
      </c>
      <c r="E190" s="30" t="s">
        <v>423</v>
      </c>
      <c r="F190" s="33" t="s">
        <v>423</v>
      </c>
    </row>
    <row r="191" spans="1:6" ht="28.5" hidden="1" x14ac:dyDescent="0.25">
      <c r="A191" s="8" t="s">
        <v>352</v>
      </c>
      <c r="B191" s="3" t="s">
        <v>353</v>
      </c>
      <c r="C191" s="4" t="s">
        <v>6</v>
      </c>
      <c r="D191" s="4" t="s">
        <v>7</v>
      </c>
      <c r="E191" s="30" t="s">
        <v>423</v>
      </c>
      <c r="F191" s="33" t="s">
        <v>423</v>
      </c>
    </row>
    <row r="192" spans="1:6" ht="28.5" hidden="1" x14ac:dyDescent="0.25">
      <c r="A192" s="8" t="s">
        <v>354</v>
      </c>
      <c r="B192" s="3" t="s">
        <v>355</v>
      </c>
      <c r="C192" s="4" t="s">
        <v>6</v>
      </c>
      <c r="D192" s="4" t="s">
        <v>7</v>
      </c>
      <c r="E192" s="30" t="s">
        <v>423</v>
      </c>
      <c r="F192" s="33" t="s">
        <v>423</v>
      </c>
    </row>
    <row r="193" spans="1:6" ht="28.5" hidden="1" x14ac:dyDescent="0.25">
      <c r="A193" s="8" t="s">
        <v>356</v>
      </c>
      <c r="B193" s="3" t="s">
        <v>357</v>
      </c>
      <c r="C193" s="4" t="s">
        <v>6</v>
      </c>
      <c r="D193" s="4" t="s">
        <v>7</v>
      </c>
      <c r="E193" s="30" t="s">
        <v>423</v>
      </c>
      <c r="F193" s="33" t="s">
        <v>423</v>
      </c>
    </row>
    <row r="194" spans="1:6" hidden="1" x14ac:dyDescent="0.25">
      <c r="A194" s="18" t="s">
        <v>358</v>
      </c>
      <c r="B194" s="13" t="s">
        <v>359</v>
      </c>
      <c r="C194" s="4" t="s">
        <v>6</v>
      </c>
      <c r="D194" s="4" t="s">
        <v>7</v>
      </c>
      <c r="E194" s="30" t="s">
        <v>423</v>
      </c>
      <c r="F194" s="33" t="s">
        <v>423</v>
      </c>
    </row>
    <row r="195" spans="1:6" ht="28.5" hidden="1" x14ac:dyDescent="0.25">
      <c r="A195" s="17" t="s">
        <v>360</v>
      </c>
      <c r="B195" s="17" t="s">
        <v>361</v>
      </c>
      <c r="C195" s="9" t="s">
        <v>6</v>
      </c>
      <c r="D195" s="9" t="s">
        <v>7</v>
      </c>
      <c r="E195" s="30" t="s">
        <v>423</v>
      </c>
      <c r="F195" s="33" t="s">
        <v>423</v>
      </c>
    </row>
    <row r="196" spans="1:6" ht="57" hidden="1" customHeight="1" x14ac:dyDescent="0.25">
      <c r="A196" s="24" t="s">
        <v>362</v>
      </c>
      <c r="B196" s="17" t="s">
        <v>363</v>
      </c>
      <c r="C196" s="23" t="s">
        <v>6</v>
      </c>
      <c r="D196" s="23" t="s">
        <v>6</v>
      </c>
      <c r="E196" s="30" t="s">
        <v>423</v>
      </c>
      <c r="F196" s="33" t="s">
        <v>423</v>
      </c>
    </row>
    <row r="197" spans="1:6" ht="15" hidden="1" customHeight="1" x14ac:dyDescent="0.25">
      <c r="A197" s="17" t="s">
        <v>364</v>
      </c>
      <c r="B197" s="17" t="s">
        <v>365</v>
      </c>
      <c r="C197" s="9" t="s">
        <v>7</v>
      </c>
      <c r="D197" s="9" t="s">
        <v>7</v>
      </c>
      <c r="E197" s="30" t="s">
        <v>423</v>
      </c>
      <c r="F197" s="33" t="s">
        <v>423</v>
      </c>
    </row>
    <row r="198" spans="1:6" ht="71.25" hidden="1" customHeight="1" x14ac:dyDescent="0.25">
      <c r="A198" s="20" t="s">
        <v>366</v>
      </c>
      <c r="B198" s="6" t="s">
        <v>367</v>
      </c>
      <c r="C198" s="23" t="s">
        <v>6</v>
      </c>
      <c r="D198" s="23" t="s">
        <v>6</v>
      </c>
      <c r="E198" s="30" t="s">
        <v>423</v>
      </c>
      <c r="F198" s="33" t="s">
        <v>423</v>
      </c>
    </row>
    <row r="199" spans="1:6" ht="28.5" hidden="1" x14ac:dyDescent="0.25">
      <c r="A199" s="17" t="s">
        <v>368</v>
      </c>
      <c r="B199" s="17" t="s">
        <v>369</v>
      </c>
      <c r="C199" s="9" t="s">
        <v>6</v>
      </c>
      <c r="D199" s="9" t="s">
        <v>7</v>
      </c>
      <c r="E199" s="30" t="s">
        <v>423</v>
      </c>
      <c r="F199" s="33" t="s">
        <v>423</v>
      </c>
    </row>
    <row r="200" spans="1:6" ht="28.5" hidden="1" customHeight="1" x14ac:dyDescent="0.25">
      <c r="A200" s="17" t="s">
        <v>370</v>
      </c>
      <c r="B200" s="17" t="s">
        <v>371</v>
      </c>
      <c r="C200" s="9" t="s">
        <v>6</v>
      </c>
      <c r="D200" s="9" t="s">
        <v>6</v>
      </c>
      <c r="E200" s="30" t="s">
        <v>423</v>
      </c>
      <c r="F200" s="33" t="s">
        <v>423</v>
      </c>
    </row>
    <row r="201" spans="1:6" ht="28.5" hidden="1" x14ac:dyDescent="0.25">
      <c r="A201" s="85" t="s">
        <v>372</v>
      </c>
      <c r="B201" s="17" t="s">
        <v>373</v>
      </c>
      <c r="C201" s="87" t="s">
        <v>6</v>
      </c>
      <c r="D201" s="87" t="s">
        <v>7</v>
      </c>
      <c r="E201" s="30" t="s">
        <v>423</v>
      </c>
      <c r="F201" s="33" t="s">
        <v>423</v>
      </c>
    </row>
    <row r="202" spans="1:6" hidden="1" x14ac:dyDescent="0.25">
      <c r="A202" s="86"/>
      <c r="B202" s="6" t="s">
        <v>374</v>
      </c>
      <c r="C202" s="88"/>
      <c r="D202" s="88"/>
      <c r="E202" s="56"/>
      <c r="F202" s="57"/>
    </row>
    <row r="203" spans="1:6" ht="28.5" hidden="1" x14ac:dyDescent="0.25">
      <c r="A203" s="85" t="s">
        <v>375</v>
      </c>
      <c r="B203" s="17" t="s">
        <v>373</v>
      </c>
      <c r="C203" s="87" t="s">
        <v>6</v>
      </c>
      <c r="D203" s="87" t="s">
        <v>7</v>
      </c>
      <c r="E203" s="30" t="s">
        <v>423</v>
      </c>
      <c r="F203" s="33" t="s">
        <v>423</v>
      </c>
    </row>
    <row r="204" spans="1:6" hidden="1" x14ac:dyDescent="0.25">
      <c r="A204" s="86"/>
      <c r="B204" s="6" t="s">
        <v>376</v>
      </c>
      <c r="C204" s="88"/>
      <c r="D204" s="88"/>
      <c r="E204" s="56"/>
      <c r="F204" s="49"/>
    </row>
    <row r="205" spans="1:6" ht="28.5" hidden="1" x14ac:dyDescent="0.25">
      <c r="A205" s="85" t="s">
        <v>377</v>
      </c>
      <c r="B205" s="17" t="s">
        <v>373</v>
      </c>
      <c r="C205" s="87" t="s">
        <v>6</v>
      </c>
      <c r="D205" s="87" t="s">
        <v>7</v>
      </c>
      <c r="E205" s="30" t="s">
        <v>423</v>
      </c>
      <c r="F205" s="33" t="s">
        <v>423</v>
      </c>
    </row>
    <row r="206" spans="1:6" hidden="1" x14ac:dyDescent="0.25">
      <c r="A206" s="86"/>
      <c r="B206" s="6" t="s">
        <v>378</v>
      </c>
      <c r="C206" s="88"/>
      <c r="D206" s="88"/>
      <c r="E206" s="58"/>
    </row>
    <row r="207" spans="1:6" ht="28.5" hidden="1" x14ac:dyDescent="0.25">
      <c r="A207" s="85" t="s">
        <v>379</v>
      </c>
      <c r="B207" s="17" t="s">
        <v>373</v>
      </c>
      <c r="C207" s="87" t="s">
        <v>6</v>
      </c>
      <c r="D207" s="87" t="s">
        <v>7</v>
      </c>
      <c r="E207" s="30" t="s">
        <v>423</v>
      </c>
      <c r="F207" s="33" t="s">
        <v>423</v>
      </c>
    </row>
    <row r="208" spans="1:6" hidden="1" x14ac:dyDescent="0.25">
      <c r="A208" s="86"/>
      <c r="B208" s="6" t="s">
        <v>380</v>
      </c>
      <c r="C208" s="88"/>
      <c r="D208" s="88"/>
      <c r="E208" s="58"/>
    </row>
    <row r="209" spans="1:6" ht="57" hidden="1" customHeight="1" x14ac:dyDescent="0.25">
      <c r="A209" s="24" t="s">
        <v>381</v>
      </c>
      <c r="B209" s="17" t="s">
        <v>382</v>
      </c>
      <c r="C209" s="23" t="s">
        <v>6</v>
      </c>
      <c r="D209" s="23" t="s">
        <v>6</v>
      </c>
      <c r="E209" s="59"/>
      <c r="F209" s="60"/>
    </row>
    <row r="210" spans="1:6" ht="15" hidden="1" customHeight="1" x14ac:dyDescent="0.25">
      <c r="A210" s="17" t="s">
        <v>383</v>
      </c>
      <c r="B210" s="17" t="s">
        <v>365</v>
      </c>
      <c r="C210" s="9" t="s">
        <v>7</v>
      </c>
      <c r="D210" s="9" t="s">
        <v>7</v>
      </c>
      <c r="E210" s="59"/>
      <c r="F210" s="60"/>
    </row>
    <row r="211" spans="1:6" ht="71.25" hidden="1" customHeight="1" x14ac:dyDescent="0.25">
      <c r="A211" s="20" t="s">
        <v>384</v>
      </c>
      <c r="B211" s="6" t="s">
        <v>385</v>
      </c>
      <c r="C211" s="23" t="s">
        <v>6</v>
      </c>
      <c r="D211" s="23" t="s">
        <v>6</v>
      </c>
      <c r="E211" s="56"/>
      <c r="F211" s="57"/>
    </row>
    <row r="212" spans="1:6" ht="15" hidden="1" customHeight="1" x14ac:dyDescent="0.25">
      <c r="A212" s="18" t="s">
        <v>386</v>
      </c>
      <c r="B212" s="13" t="s">
        <v>387</v>
      </c>
      <c r="C212" s="4" t="s">
        <v>6</v>
      </c>
      <c r="D212" s="4" t="s">
        <v>6</v>
      </c>
      <c r="E212" s="47" t="s">
        <v>422</v>
      </c>
      <c r="F212" s="53" t="s">
        <v>422</v>
      </c>
    </row>
    <row r="213" spans="1:6" ht="15" hidden="1" customHeight="1" x14ac:dyDescent="0.25">
      <c r="A213" s="18" t="s">
        <v>388</v>
      </c>
      <c r="B213" s="13" t="s">
        <v>389</v>
      </c>
      <c r="C213" s="4" t="s">
        <v>6</v>
      </c>
      <c r="D213" s="4" t="s">
        <v>6</v>
      </c>
      <c r="E213" s="47" t="s">
        <v>422</v>
      </c>
      <c r="F213" s="53" t="s">
        <v>422</v>
      </c>
    </row>
    <row r="214" spans="1:6" ht="15" hidden="1" customHeight="1" x14ac:dyDescent="0.25">
      <c r="A214" s="19" t="s">
        <v>390</v>
      </c>
      <c r="B214" s="13" t="s">
        <v>391</v>
      </c>
      <c r="C214" s="10" t="s">
        <v>6</v>
      </c>
      <c r="D214" s="10" t="s">
        <v>6</v>
      </c>
      <c r="E214" s="47" t="s">
        <v>422</v>
      </c>
      <c r="F214" s="53" t="s">
        <v>422</v>
      </c>
    </row>
    <row r="215" spans="1:6" ht="15" hidden="1" customHeight="1" x14ac:dyDescent="0.25">
      <c r="A215" s="19" t="s">
        <v>392</v>
      </c>
      <c r="B215" s="13" t="s">
        <v>393</v>
      </c>
      <c r="C215" s="10" t="s">
        <v>6</v>
      </c>
      <c r="D215" s="10" t="s">
        <v>6</v>
      </c>
      <c r="E215" s="47" t="s">
        <v>422</v>
      </c>
      <c r="F215" s="53" t="s">
        <v>422</v>
      </c>
    </row>
    <row r="216" spans="1:6" ht="15" hidden="1" customHeight="1" x14ac:dyDescent="0.25">
      <c r="A216" s="18" t="s">
        <v>394</v>
      </c>
      <c r="B216" s="13" t="s">
        <v>395</v>
      </c>
      <c r="C216" s="4" t="s">
        <v>6</v>
      </c>
      <c r="D216" s="4" t="s">
        <v>6</v>
      </c>
      <c r="E216" s="47" t="s">
        <v>422</v>
      </c>
      <c r="F216" s="53" t="s">
        <v>422</v>
      </c>
    </row>
    <row r="217" spans="1:6" ht="15" hidden="1" customHeight="1" x14ac:dyDescent="0.25">
      <c r="A217" s="18" t="s">
        <v>396</v>
      </c>
      <c r="B217" s="13" t="s">
        <v>397</v>
      </c>
      <c r="C217" s="4" t="s">
        <v>6</v>
      </c>
      <c r="D217" s="4" t="s">
        <v>6</v>
      </c>
      <c r="E217" s="47" t="s">
        <v>422</v>
      </c>
      <c r="F217" s="53" t="s">
        <v>422</v>
      </c>
    </row>
    <row r="218" spans="1:6" ht="15" hidden="1" customHeight="1" x14ac:dyDescent="0.25">
      <c r="A218" s="19" t="s">
        <v>398</v>
      </c>
      <c r="B218" s="13" t="s">
        <v>399</v>
      </c>
      <c r="C218" s="10" t="s">
        <v>6</v>
      </c>
      <c r="D218" s="10" t="s">
        <v>6</v>
      </c>
      <c r="E218" s="47" t="s">
        <v>422</v>
      </c>
      <c r="F218" s="53" t="s">
        <v>422</v>
      </c>
    </row>
    <row r="219" spans="1:6" ht="15" hidden="1" customHeight="1" x14ac:dyDescent="0.25">
      <c r="A219" s="19" t="s">
        <v>400</v>
      </c>
      <c r="B219" s="13" t="s">
        <v>401</v>
      </c>
      <c r="C219" s="10" t="s">
        <v>6</v>
      </c>
      <c r="D219" s="10" t="s">
        <v>6</v>
      </c>
      <c r="E219" s="47" t="s">
        <v>422</v>
      </c>
      <c r="F219" s="53" t="s">
        <v>422</v>
      </c>
    </row>
    <row r="220" spans="1:6" ht="15" hidden="1" customHeight="1" x14ac:dyDescent="0.25">
      <c r="A220" s="18" t="s">
        <v>402</v>
      </c>
      <c r="B220" s="13" t="s">
        <v>403</v>
      </c>
      <c r="C220" s="4" t="s">
        <v>6</v>
      </c>
      <c r="D220" s="4" t="s">
        <v>6</v>
      </c>
      <c r="E220" s="47" t="s">
        <v>422</v>
      </c>
      <c r="F220" s="53" t="s">
        <v>422</v>
      </c>
    </row>
    <row r="221" spans="1:6" ht="15" hidden="1" customHeight="1" x14ac:dyDescent="0.25">
      <c r="A221" s="18" t="s">
        <v>404</v>
      </c>
      <c r="B221" s="13" t="s">
        <v>405</v>
      </c>
      <c r="C221" s="4" t="s">
        <v>6</v>
      </c>
      <c r="D221" s="4" t="s">
        <v>6</v>
      </c>
      <c r="E221" s="47" t="s">
        <v>422</v>
      </c>
      <c r="F221" s="53" t="s">
        <v>422</v>
      </c>
    </row>
    <row r="222" spans="1:6" x14ac:dyDescent="0.25">
      <c r="A222" s="18" t="s">
        <v>406</v>
      </c>
      <c r="B222" s="13" t="s">
        <v>407</v>
      </c>
      <c r="C222" s="4" t="s">
        <v>7</v>
      </c>
      <c r="D222" s="4" t="s">
        <v>7</v>
      </c>
      <c r="E222" s="61"/>
      <c r="F222" s="50"/>
    </row>
    <row r="223" spans="1:6" x14ac:dyDescent="0.25">
      <c r="A223" s="8" t="s">
        <v>408</v>
      </c>
      <c r="B223" s="3" t="s">
        <v>409</v>
      </c>
      <c r="C223" s="4" t="s">
        <v>6</v>
      </c>
      <c r="D223" s="4" t="s">
        <v>7</v>
      </c>
      <c r="E223" s="79" t="s">
        <v>464</v>
      </c>
      <c r="F223" s="30" t="s">
        <v>464</v>
      </c>
    </row>
    <row r="224" spans="1:6" hidden="1" x14ac:dyDescent="0.25">
      <c r="A224" s="39" t="s">
        <v>451</v>
      </c>
      <c r="B224" s="35" t="s">
        <v>454</v>
      </c>
      <c r="C224" s="36" t="s">
        <v>6</v>
      </c>
      <c r="D224" s="36" t="s">
        <v>7</v>
      </c>
      <c r="E224" s="80"/>
      <c r="F224" s="37"/>
    </row>
    <row r="225" spans="1:6" hidden="1" x14ac:dyDescent="0.25">
      <c r="A225" s="39" t="s">
        <v>452</v>
      </c>
      <c r="B225" s="35" t="s">
        <v>455</v>
      </c>
      <c r="C225" s="36" t="s">
        <v>6</v>
      </c>
      <c r="D225" s="36" t="s">
        <v>7</v>
      </c>
      <c r="E225" s="80"/>
      <c r="F225" s="37"/>
    </row>
    <row r="226" spans="1:6" hidden="1" x14ac:dyDescent="0.25">
      <c r="A226" s="39" t="s">
        <v>453</v>
      </c>
      <c r="B226" s="35" t="s">
        <v>456</v>
      </c>
      <c r="C226" s="36" t="s">
        <v>6</v>
      </c>
      <c r="D226" s="36" t="s">
        <v>7</v>
      </c>
      <c r="E226" s="80"/>
      <c r="F226" s="37"/>
    </row>
    <row r="227" spans="1:6" x14ac:dyDescent="0.25">
      <c r="A227" s="18" t="s">
        <v>410</v>
      </c>
      <c r="B227" s="13" t="s">
        <v>450</v>
      </c>
      <c r="C227" s="4" t="s">
        <v>7</v>
      </c>
      <c r="D227" s="4" t="s">
        <v>7</v>
      </c>
      <c r="E227" s="79"/>
      <c r="F227" s="31"/>
    </row>
    <row r="228" spans="1:6" x14ac:dyDescent="0.25">
      <c r="A228" s="8" t="s">
        <v>411</v>
      </c>
      <c r="B228" s="3" t="s">
        <v>463</v>
      </c>
      <c r="C228" s="4" t="s">
        <v>6</v>
      </c>
      <c r="D228" s="4" t="s">
        <v>7</v>
      </c>
      <c r="E228" s="79" t="s">
        <v>464</v>
      </c>
      <c r="F228" s="30" t="s">
        <v>464</v>
      </c>
    </row>
    <row r="229" spans="1:6" ht="28.5" hidden="1" x14ac:dyDescent="0.25">
      <c r="A229" s="39" t="s">
        <v>457</v>
      </c>
      <c r="B229" s="35" t="s">
        <v>460</v>
      </c>
      <c r="C229" s="36" t="s">
        <v>6</v>
      </c>
      <c r="D229" s="36" t="s">
        <v>7</v>
      </c>
      <c r="E229" s="80"/>
      <c r="F229" s="37"/>
    </row>
    <row r="230" spans="1:6" hidden="1" x14ac:dyDescent="0.25">
      <c r="A230" s="39" t="s">
        <v>458</v>
      </c>
      <c r="B230" s="35" t="s">
        <v>461</v>
      </c>
      <c r="C230" s="36" t="s">
        <v>6</v>
      </c>
      <c r="D230" s="36" t="s">
        <v>7</v>
      </c>
      <c r="E230" s="80"/>
      <c r="F230" s="37"/>
    </row>
    <row r="231" spans="1:6" hidden="1" x14ac:dyDescent="0.25">
      <c r="A231" s="39" t="s">
        <v>459</v>
      </c>
      <c r="B231" s="35" t="s">
        <v>462</v>
      </c>
      <c r="C231" s="36" t="s">
        <v>6</v>
      </c>
      <c r="D231" s="36" t="s">
        <v>7</v>
      </c>
      <c r="E231" s="80"/>
      <c r="F231" s="37"/>
    </row>
    <row r="232" spans="1:6" ht="21.75" customHeight="1" x14ac:dyDescent="0.25">
      <c r="A232" s="18" t="s">
        <v>412</v>
      </c>
      <c r="B232" s="13" t="s">
        <v>413</v>
      </c>
      <c r="C232" s="4" t="s">
        <v>6</v>
      </c>
      <c r="D232" s="4" t="s">
        <v>7</v>
      </c>
      <c r="E232" s="79" t="s">
        <v>422</v>
      </c>
      <c r="F232" s="30" t="s">
        <v>422</v>
      </c>
    </row>
    <row r="233" spans="1:6" x14ac:dyDescent="0.25">
      <c r="A233" s="18" t="s">
        <v>414</v>
      </c>
      <c r="B233" s="13" t="s">
        <v>415</v>
      </c>
      <c r="C233" s="4" t="s">
        <v>7</v>
      </c>
      <c r="D233" s="4" t="s">
        <v>7</v>
      </c>
      <c r="E233" s="79"/>
      <c r="F233" s="31"/>
    </row>
    <row r="234" spans="1:6" ht="28.5" x14ac:dyDescent="0.25">
      <c r="A234" s="8" t="s">
        <v>416</v>
      </c>
      <c r="B234" s="3" t="s">
        <v>417</v>
      </c>
      <c r="C234" s="4" t="s">
        <v>6</v>
      </c>
      <c r="D234" s="4" t="s">
        <v>7</v>
      </c>
      <c r="E234" s="79" t="s">
        <v>464</v>
      </c>
      <c r="F234" s="30" t="s">
        <v>464</v>
      </c>
    </row>
    <row r="235" spans="1:6" ht="57" x14ac:dyDescent="0.25">
      <c r="A235" s="8" t="s">
        <v>418</v>
      </c>
      <c r="B235" s="3" t="s">
        <v>419</v>
      </c>
      <c r="C235" s="4" t="s">
        <v>6</v>
      </c>
      <c r="D235" s="4" t="s">
        <v>7</v>
      </c>
      <c r="E235" s="40">
        <v>5.0000000000000001E-4</v>
      </c>
      <c r="F235" s="43">
        <v>0.05</v>
      </c>
    </row>
    <row r="236" spans="1:6" ht="71.25" x14ac:dyDescent="0.25">
      <c r="A236" s="8" t="s">
        <v>420</v>
      </c>
      <c r="B236" s="3" t="s">
        <v>421</v>
      </c>
      <c r="C236" s="4" t="s">
        <v>6</v>
      </c>
      <c r="D236" s="4" t="s">
        <v>7</v>
      </c>
      <c r="E236" s="40">
        <v>2.5000000000000001E-4</v>
      </c>
      <c r="F236" s="43">
        <v>2.5000000000000001E-2</v>
      </c>
    </row>
    <row r="237" spans="1:6" x14ac:dyDescent="0.25">
      <c r="A237" s="83">
        <v>2</v>
      </c>
      <c r="B237" s="13" t="s">
        <v>474</v>
      </c>
      <c r="C237" s="4" t="s">
        <v>7</v>
      </c>
      <c r="D237" s="4" t="s">
        <v>7</v>
      </c>
      <c r="E237" s="30"/>
      <c r="F237" s="34"/>
    </row>
    <row r="238" spans="1:6" x14ac:dyDescent="0.25">
      <c r="A238" s="8" t="s">
        <v>468</v>
      </c>
      <c r="B238" s="3" t="s">
        <v>475</v>
      </c>
      <c r="C238" s="4" t="s">
        <v>6</v>
      </c>
      <c r="D238" s="4" t="s">
        <v>6</v>
      </c>
      <c r="E238" s="30">
        <f t="shared" ref="E238:E243" si="3">F238</f>
        <v>85</v>
      </c>
      <c r="F238" s="34">
        <v>85</v>
      </c>
    </row>
    <row r="239" spans="1:6" x14ac:dyDescent="0.25">
      <c r="A239" s="8" t="s">
        <v>469</v>
      </c>
      <c r="B239" s="3" t="s">
        <v>476</v>
      </c>
      <c r="C239" s="4" t="s">
        <v>6</v>
      </c>
      <c r="D239" s="4" t="s">
        <v>6</v>
      </c>
      <c r="E239" s="30">
        <f t="shared" si="3"/>
        <v>85</v>
      </c>
      <c r="F239" s="34">
        <v>85</v>
      </c>
    </row>
    <row r="240" spans="1:6" x14ac:dyDescent="0.25">
      <c r="A240" s="8" t="s">
        <v>470</v>
      </c>
      <c r="B240" s="3" t="s">
        <v>477</v>
      </c>
      <c r="C240" s="4" t="s">
        <v>6</v>
      </c>
      <c r="D240" s="4" t="s">
        <v>6</v>
      </c>
      <c r="E240" s="30">
        <f t="shared" si="3"/>
        <v>85</v>
      </c>
      <c r="F240" s="34">
        <v>85</v>
      </c>
    </row>
    <row r="241" spans="1:6" x14ac:dyDescent="0.25">
      <c r="A241" s="8" t="s">
        <v>471</v>
      </c>
      <c r="B241" s="3" t="s">
        <v>478</v>
      </c>
      <c r="C241" s="4" t="s">
        <v>6</v>
      </c>
      <c r="D241" s="4" t="s">
        <v>6</v>
      </c>
      <c r="E241" s="30">
        <f t="shared" si="3"/>
        <v>25</v>
      </c>
      <c r="F241" s="34">
        <v>25</v>
      </c>
    </row>
    <row r="242" spans="1:6" x14ac:dyDescent="0.25">
      <c r="A242" s="8" t="s">
        <v>472</v>
      </c>
      <c r="B242" s="3" t="s">
        <v>479</v>
      </c>
      <c r="C242" s="4" t="s">
        <v>6</v>
      </c>
      <c r="D242" s="4" t="s">
        <v>6</v>
      </c>
      <c r="E242" s="30">
        <f t="shared" si="3"/>
        <v>50</v>
      </c>
      <c r="F242" s="34">
        <v>50</v>
      </c>
    </row>
    <row r="243" spans="1:6" x14ac:dyDescent="0.25">
      <c r="A243" s="8" t="s">
        <v>473</v>
      </c>
      <c r="B243" s="3" t="s">
        <v>480</v>
      </c>
      <c r="C243" s="4" t="s">
        <v>6</v>
      </c>
      <c r="D243" s="4" t="s">
        <v>6</v>
      </c>
      <c r="E243" s="30">
        <f t="shared" si="3"/>
        <v>170</v>
      </c>
      <c r="F243" s="34">
        <v>170</v>
      </c>
    </row>
    <row r="244" spans="1:6" x14ac:dyDescent="0.25">
      <c r="A244" s="83">
        <v>3</v>
      </c>
      <c r="B244" s="13" t="s">
        <v>481</v>
      </c>
      <c r="C244" s="4" t="s">
        <v>7</v>
      </c>
      <c r="D244" s="4" t="s">
        <v>7</v>
      </c>
      <c r="E244" s="30"/>
      <c r="F244" s="34"/>
    </row>
    <row r="245" spans="1:6" x14ac:dyDescent="0.25">
      <c r="A245" s="8" t="s">
        <v>482</v>
      </c>
      <c r="B245" s="3" t="s">
        <v>483</v>
      </c>
      <c r="C245" s="4" t="s">
        <v>6</v>
      </c>
      <c r="D245" s="4" t="s">
        <v>6</v>
      </c>
      <c r="E245" s="30">
        <f>F245/100</f>
        <v>0</v>
      </c>
      <c r="F245" s="84">
        <v>0</v>
      </c>
    </row>
    <row r="246" spans="1:6" x14ac:dyDescent="0.25">
      <c r="E246" s="62"/>
    </row>
    <row r="247" spans="1:6" x14ac:dyDescent="0.25">
      <c r="E247" s="62"/>
    </row>
    <row r="248" spans="1:6" x14ac:dyDescent="0.25">
      <c r="E248" s="62"/>
    </row>
    <row r="249" spans="1:6" x14ac:dyDescent="0.25">
      <c r="E249" s="62"/>
    </row>
    <row r="250" spans="1:6" x14ac:dyDescent="0.25">
      <c r="E250" s="62"/>
    </row>
    <row r="251" spans="1:6" x14ac:dyDescent="0.25">
      <c r="E251" s="62"/>
    </row>
    <row r="252" spans="1:6" x14ac:dyDescent="0.25">
      <c r="E252" s="62"/>
    </row>
    <row r="253" spans="1:6" x14ac:dyDescent="0.25">
      <c r="E253" s="62"/>
    </row>
    <row r="254" spans="1:6" x14ac:dyDescent="0.25">
      <c r="E254" s="62"/>
    </row>
    <row r="255" spans="1:6" x14ac:dyDescent="0.25">
      <c r="E255" s="62"/>
    </row>
    <row r="256" spans="1:6" x14ac:dyDescent="0.25">
      <c r="E256" s="62"/>
    </row>
    <row r="257" spans="5:5" x14ac:dyDescent="0.25">
      <c r="E257" s="62"/>
    </row>
    <row r="258" spans="5:5" x14ac:dyDescent="0.25">
      <c r="E258" s="62"/>
    </row>
    <row r="259" spans="5:5" x14ac:dyDescent="0.25">
      <c r="E259" s="62"/>
    </row>
    <row r="260" spans="5:5" x14ac:dyDescent="0.25">
      <c r="E260" s="62"/>
    </row>
    <row r="261" spans="5:5" x14ac:dyDescent="0.25">
      <c r="E261" s="62"/>
    </row>
    <row r="262" spans="5:5" x14ac:dyDescent="0.25">
      <c r="E262" s="62"/>
    </row>
    <row r="263" spans="5:5" x14ac:dyDescent="0.25">
      <c r="E263" s="62"/>
    </row>
    <row r="264" spans="5:5" x14ac:dyDescent="0.25">
      <c r="E264" s="62"/>
    </row>
    <row r="265" spans="5:5" x14ac:dyDescent="0.25">
      <c r="E265" s="62"/>
    </row>
    <row r="266" spans="5:5" x14ac:dyDescent="0.25">
      <c r="E266" s="62"/>
    </row>
    <row r="267" spans="5:5" x14ac:dyDescent="0.25">
      <c r="E267" s="62"/>
    </row>
    <row r="268" spans="5:5" x14ac:dyDescent="0.25">
      <c r="E268" s="62"/>
    </row>
    <row r="269" spans="5:5" x14ac:dyDescent="0.25">
      <c r="E269" s="62"/>
    </row>
    <row r="270" spans="5:5" x14ac:dyDescent="0.25">
      <c r="E270" s="62"/>
    </row>
    <row r="271" spans="5:5" x14ac:dyDescent="0.25">
      <c r="E271" s="62"/>
    </row>
    <row r="272" spans="5:5" x14ac:dyDescent="0.25">
      <c r="E272" s="62"/>
    </row>
    <row r="273" spans="5:5" x14ac:dyDescent="0.25">
      <c r="E273" s="62"/>
    </row>
    <row r="274" spans="5:5" x14ac:dyDescent="0.25">
      <c r="E274" s="62"/>
    </row>
    <row r="275" spans="5:5" x14ac:dyDescent="0.25">
      <c r="E275" s="62"/>
    </row>
    <row r="276" spans="5:5" x14ac:dyDescent="0.25">
      <c r="E276" s="62"/>
    </row>
    <row r="277" spans="5:5" x14ac:dyDescent="0.25">
      <c r="E277" s="62"/>
    </row>
    <row r="278" spans="5:5" x14ac:dyDescent="0.25">
      <c r="E278" s="62"/>
    </row>
    <row r="279" spans="5:5" x14ac:dyDescent="0.25">
      <c r="E279" s="62"/>
    </row>
    <row r="280" spans="5:5" x14ac:dyDescent="0.25">
      <c r="E280" s="62"/>
    </row>
    <row r="281" spans="5:5" x14ac:dyDescent="0.25">
      <c r="E281" s="62"/>
    </row>
    <row r="282" spans="5:5" x14ac:dyDescent="0.25">
      <c r="E282" s="62"/>
    </row>
    <row r="283" spans="5:5" x14ac:dyDescent="0.25">
      <c r="E283" s="62"/>
    </row>
    <row r="284" spans="5:5" x14ac:dyDescent="0.25">
      <c r="E284" s="62"/>
    </row>
    <row r="285" spans="5:5" x14ac:dyDescent="0.25">
      <c r="E285" s="62"/>
    </row>
    <row r="286" spans="5:5" x14ac:dyDescent="0.25">
      <c r="E286" s="62"/>
    </row>
    <row r="287" spans="5:5" x14ac:dyDescent="0.25">
      <c r="E287" s="62"/>
    </row>
    <row r="288" spans="5:5" x14ac:dyDescent="0.25">
      <c r="E288" s="62"/>
    </row>
    <row r="289" spans="5:5" x14ac:dyDescent="0.25">
      <c r="E289" s="62"/>
    </row>
    <row r="290" spans="5:5" x14ac:dyDescent="0.25">
      <c r="E290" s="62"/>
    </row>
    <row r="291" spans="5:5" x14ac:dyDescent="0.25">
      <c r="E291" s="62"/>
    </row>
    <row r="292" spans="5:5" x14ac:dyDescent="0.25">
      <c r="E292" s="62"/>
    </row>
    <row r="293" spans="5:5" x14ac:dyDescent="0.25">
      <c r="E293" s="62"/>
    </row>
    <row r="294" spans="5:5" x14ac:dyDescent="0.25">
      <c r="E294" s="62"/>
    </row>
    <row r="295" spans="5:5" x14ac:dyDescent="0.25">
      <c r="E295" s="62"/>
    </row>
    <row r="296" spans="5:5" x14ac:dyDescent="0.25">
      <c r="E296" s="62"/>
    </row>
    <row r="297" spans="5:5" x14ac:dyDescent="0.25">
      <c r="E297" s="62"/>
    </row>
    <row r="298" spans="5:5" x14ac:dyDescent="0.25">
      <c r="E298" s="62"/>
    </row>
    <row r="299" spans="5:5" x14ac:dyDescent="0.25">
      <c r="E299" s="62"/>
    </row>
    <row r="300" spans="5:5" x14ac:dyDescent="0.25">
      <c r="E300" s="62"/>
    </row>
    <row r="301" spans="5:5" x14ac:dyDescent="0.25">
      <c r="E301" s="62"/>
    </row>
    <row r="302" spans="5:5" x14ac:dyDescent="0.25">
      <c r="E302" s="62"/>
    </row>
    <row r="303" spans="5:5" x14ac:dyDescent="0.25">
      <c r="E303" s="62"/>
    </row>
    <row r="304" spans="5:5" x14ac:dyDescent="0.25">
      <c r="E304" s="62"/>
    </row>
    <row r="305" spans="5:5" x14ac:dyDescent="0.25">
      <c r="E305" s="62"/>
    </row>
    <row r="306" spans="5:5" x14ac:dyDescent="0.25">
      <c r="E306" s="62"/>
    </row>
    <row r="307" spans="5:5" x14ac:dyDescent="0.25">
      <c r="E307" s="62"/>
    </row>
    <row r="308" spans="5:5" x14ac:dyDescent="0.25">
      <c r="E308" s="62"/>
    </row>
    <row r="309" spans="5:5" x14ac:dyDescent="0.25">
      <c r="E309" s="62"/>
    </row>
    <row r="310" spans="5:5" x14ac:dyDescent="0.25">
      <c r="E310" s="62"/>
    </row>
    <row r="311" spans="5:5" x14ac:dyDescent="0.25">
      <c r="E311" s="62"/>
    </row>
    <row r="312" spans="5:5" x14ac:dyDescent="0.25">
      <c r="E312" s="62"/>
    </row>
    <row r="313" spans="5:5" x14ac:dyDescent="0.25">
      <c r="E313" s="62"/>
    </row>
    <row r="314" spans="5:5" x14ac:dyDescent="0.25">
      <c r="E314" s="62"/>
    </row>
    <row r="315" spans="5:5" x14ac:dyDescent="0.25">
      <c r="E315" s="62"/>
    </row>
    <row r="316" spans="5:5" x14ac:dyDescent="0.25">
      <c r="E316" s="62"/>
    </row>
    <row r="317" spans="5:5" x14ac:dyDescent="0.25">
      <c r="E317" s="62"/>
    </row>
    <row r="318" spans="5:5" x14ac:dyDescent="0.25">
      <c r="E318" s="62"/>
    </row>
    <row r="319" spans="5:5" x14ac:dyDescent="0.25">
      <c r="E319" s="62"/>
    </row>
    <row r="320" spans="5:5" x14ac:dyDescent="0.25">
      <c r="E320" s="62"/>
    </row>
    <row r="321" spans="5:5" x14ac:dyDescent="0.25">
      <c r="E321" s="62"/>
    </row>
    <row r="322" spans="5:5" x14ac:dyDescent="0.25">
      <c r="E322" s="62"/>
    </row>
    <row r="323" spans="5:5" x14ac:dyDescent="0.25">
      <c r="E323" s="62"/>
    </row>
    <row r="324" spans="5:5" x14ac:dyDescent="0.25">
      <c r="E324" s="62"/>
    </row>
    <row r="325" spans="5:5" x14ac:dyDescent="0.25">
      <c r="E325" s="62"/>
    </row>
    <row r="326" spans="5:5" x14ac:dyDescent="0.25">
      <c r="E326" s="62"/>
    </row>
    <row r="327" spans="5:5" x14ac:dyDescent="0.25">
      <c r="E327" s="62"/>
    </row>
    <row r="328" spans="5:5" x14ac:dyDescent="0.25">
      <c r="E328" s="62"/>
    </row>
    <row r="329" spans="5:5" x14ac:dyDescent="0.25">
      <c r="E329" s="62"/>
    </row>
    <row r="330" spans="5:5" x14ac:dyDescent="0.25">
      <c r="E330" s="62"/>
    </row>
    <row r="331" spans="5:5" x14ac:dyDescent="0.25">
      <c r="E331" s="62"/>
    </row>
    <row r="332" spans="5:5" x14ac:dyDescent="0.25">
      <c r="E332" s="62"/>
    </row>
    <row r="333" spans="5:5" x14ac:dyDescent="0.25">
      <c r="E333" s="62"/>
    </row>
    <row r="334" spans="5:5" x14ac:dyDescent="0.25">
      <c r="E334" s="62"/>
    </row>
    <row r="335" spans="5:5" x14ac:dyDescent="0.25">
      <c r="E335" s="62"/>
    </row>
    <row r="336" spans="5:5" x14ac:dyDescent="0.25">
      <c r="E336" s="62"/>
    </row>
    <row r="337" spans="5:5" x14ac:dyDescent="0.25">
      <c r="E337" s="62"/>
    </row>
    <row r="338" spans="5:5" x14ac:dyDescent="0.25">
      <c r="E338" s="62"/>
    </row>
    <row r="339" spans="5:5" x14ac:dyDescent="0.25">
      <c r="E339" s="62"/>
    </row>
    <row r="340" spans="5:5" x14ac:dyDescent="0.25">
      <c r="E340" s="62"/>
    </row>
    <row r="341" spans="5:5" x14ac:dyDescent="0.25">
      <c r="E341" s="62"/>
    </row>
    <row r="342" spans="5:5" x14ac:dyDescent="0.25">
      <c r="E342" s="62"/>
    </row>
    <row r="343" spans="5:5" x14ac:dyDescent="0.25">
      <c r="E343" s="62"/>
    </row>
    <row r="344" spans="5:5" x14ac:dyDescent="0.25">
      <c r="E344" s="62"/>
    </row>
    <row r="345" spans="5:5" x14ac:dyDescent="0.25">
      <c r="E345" s="62"/>
    </row>
    <row r="346" spans="5:5" x14ac:dyDescent="0.25">
      <c r="E346" s="62"/>
    </row>
    <row r="347" spans="5:5" x14ac:dyDescent="0.25">
      <c r="E347" s="62"/>
    </row>
    <row r="348" spans="5:5" x14ac:dyDescent="0.25">
      <c r="E348" s="62"/>
    </row>
    <row r="349" spans="5:5" x14ac:dyDescent="0.25">
      <c r="E349" s="62"/>
    </row>
    <row r="350" spans="5:5" x14ac:dyDescent="0.25">
      <c r="E350" s="62"/>
    </row>
    <row r="351" spans="5:5" x14ac:dyDescent="0.25">
      <c r="E351" s="62"/>
    </row>
    <row r="352" spans="5:5" x14ac:dyDescent="0.25">
      <c r="E352" s="62"/>
    </row>
  </sheetData>
  <autoFilter ref="A2:F2" xr:uid="{F25F296C-9985-4863-8DBA-D8FD27E8B556}"/>
  <mergeCells count="16">
    <mergeCell ref="A207:A208"/>
    <mergeCell ref="C207:C208"/>
    <mergeCell ref="D207:D208"/>
    <mergeCell ref="E1:F1"/>
    <mergeCell ref="A203:A204"/>
    <mergeCell ref="C203:C204"/>
    <mergeCell ref="D203:D204"/>
    <mergeCell ref="A205:A206"/>
    <mergeCell ref="C205:C206"/>
    <mergeCell ref="D205:D206"/>
    <mergeCell ref="A1:A2"/>
    <mergeCell ref="B1:B2"/>
    <mergeCell ref="C1:D1"/>
    <mergeCell ref="A201:A202"/>
    <mergeCell ref="C201:C202"/>
    <mergeCell ref="D201:D202"/>
  </mergeCells>
  <pageMargins left="0.7" right="0.7" top="0.78740157499999996" bottom="0.78740157499999996" header="0.3" footer="0.3"/>
  <pageSetup orientation="portrait" r:id="rId1"/>
  <ignoredErrors>
    <ignoredError sqref="E15 E2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bc0dce-50ec-4aee-980d-70f4d3c9ae0f">
      <Terms xmlns="http://schemas.microsoft.com/office/infopath/2007/PartnerControls"/>
    </lcf76f155ced4ddcb4097134ff3c332f>
    <TaxCatchAll xmlns="7c9a46b7-f0b9-43a3-9eff-ef98d4764b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081190BED9B94B8780EA57299B2950" ma:contentTypeVersion="15" ma:contentTypeDescription="Create a new document." ma:contentTypeScope="" ma:versionID="f8422e83d9a89869734bf19d3a57012a">
  <xsd:schema xmlns:xsd="http://www.w3.org/2001/XMLSchema" xmlns:xs="http://www.w3.org/2001/XMLSchema" xmlns:p="http://schemas.microsoft.com/office/2006/metadata/properties" xmlns:ns2="b3bc0dce-50ec-4aee-980d-70f4d3c9ae0f" xmlns:ns3="7c9a46b7-f0b9-43a3-9eff-ef98d4764b9c" targetNamespace="http://schemas.microsoft.com/office/2006/metadata/properties" ma:root="true" ma:fieldsID="b961e6936b557b7a56db945523429c1e" ns2:_="" ns3:_="">
    <xsd:import namespace="b3bc0dce-50ec-4aee-980d-70f4d3c9ae0f"/>
    <xsd:import namespace="7c9a46b7-f0b9-43a3-9eff-ef98d4764b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bc0dce-50ec-4aee-980d-70f4d3c9a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dc9490c-4a27-4737-b814-fbfca88d1f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9a46b7-f0b9-43a3-9eff-ef98d4764b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3267d2-615b-48dd-a488-2afa312c20d6}" ma:internalName="TaxCatchAll" ma:showField="CatchAllData" ma:web="7c9a46b7-f0b9-43a3-9eff-ef98d4764b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7E7AB4-9362-47A6-AC2B-E92E3874BE69}">
  <ds:schemaRefs>
    <ds:schemaRef ds:uri="http://schemas.microsoft.com/PowerBIAddIn"/>
  </ds:schemaRefs>
</ds:datastoreItem>
</file>

<file path=customXml/itemProps2.xml><?xml version="1.0" encoding="utf-8"?>
<ds:datastoreItem xmlns:ds="http://schemas.openxmlformats.org/officeDocument/2006/customXml" ds:itemID="{E4AA32C6-B3D9-4BA9-B789-6187C6349116}">
  <ds:schemaRefs>
    <ds:schemaRef ds:uri="7c9a46b7-f0b9-43a3-9eff-ef98d4764b9c"/>
    <ds:schemaRef ds:uri="http://schemas.microsoft.com/office/2006/documentManagement/types"/>
    <ds:schemaRef ds:uri="http://schemas.microsoft.com/office/infopath/2007/PartnerControls"/>
    <ds:schemaRef ds:uri="http://purl.org/dc/elements/1.1/"/>
    <ds:schemaRef ds:uri="http://schemas.microsoft.com/office/2006/metadata/properties"/>
    <ds:schemaRef ds:uri="b3bc0dce-50ec-4aee-980d-70f4d3c9ae0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175695B-6CC5-4D66-AA91-97B58A97E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bc0dce-50ec-4aee-980d-70f4d3c9ae0f"/>
    <ds:schemaRef ds:uri="7c9a46b7-f0b9-43a3-9eff-ef98d4764b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E39F3F-7C53-4120-8C87-34843335D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Veröffentlichung</vt:lpstr>
      <vt:lpstr>Veröffentlichung!_Hlk89862152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Münnich Markus</dc:creator>
  <cp:keywords/>
  <dc:description/>
  <cp:lastModifiedBy>Markus Koeder - Stadtwerke Tuebingen GmbH</cp:lastModifiedBy>
  <cp:revision/>
  <dcterms:created xsi:type="dcterms:W3CDTF">2022-03-25T12:54:46Z</dcterms:created>
  <dcterms:modified xsi:type="dcterms:W3CDTF">2023-12-18T07:20:44Z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0x01010017081190BED9B94B8780EA57299B2950</vt:lpwstr>
  </property>
  <property fmtid="{D5CDD505-2E9C-101B-9397-08002B2CF9AE}" pid="3" name="MediaServiceImageTags">
    <vt:lpwstr/>
  </property>
</Properties>
</file>